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activeTab="2"/>
  </bookViews>
  <sheets>
    <sheet name="บันทึกข้อความรายงาน" sheetId="4" r:id="rId1"/>
    <sheet name="รายงานผลการใช้จ่าย 69" sheetId="3" r:id="rId2"/>
    <sheet name="สรุปผล ม.ค.-มี.ค.69" sheetId="5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0">บันทึกข้อความรายงาน!$A$1:$AM$35</definedName>
    <definedName name="_xlnm.Print_Area" localSheetId="1">'รายงานผลการใช้จ่าย 69'!$A$1:$K$60</definedName>
    <definedName name="_xlnm.Print_Area" localSheetId="2">'สรุปผล ม.ค.-มี.ค.69'!$A$1:$D$21</definedName>
    <definedName name="_xlnm.Print_Titles" localSheetId="1">'รายงานผลการใช้จ่าย 69'!$1:$7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39dfYjudlAgIAEdXRi9C6ltaGB9shvc9WlswkoVFUs="/>
    </ext>
  </extLst>
</workbook>
</file>

<file path=xl/calcChain.xml><?xml version="1.0" encoding="utf-8"?>
<calcChain xmlns="http://schemas.openxmlformats.org/spreadsheetml/2006/main">
  <c r="J54" i="3" l="1"/>
  <c r="I54" i="3"/>
  <c r="I32" i="3"/>
  <c r="I11" i="3" l="1"/>
  <c r="D54" i="3" l="1"/>
  <c r="I8" i="3"/>
  <c r="D52" i="3"/>
  <c r="D51" i="3"/>
  <c r="D50" i="3" s="1"/>
  <c r="D48" i="3"/>
  <c r="D47" i="3"/>
  <c r="D46" i="3"/>
  <c r="D40" i="3"/>
  <c r="D39" i="3"/>
  <c r="D38" i="3"/>
  <c r="D32" i="3"/>
  <c r="D31" i="3" s="1"/>
  <c r="M25" i="3" l="1"/>
  <c r="M35" i="3"/>
  <c r="M42" i="3"/>
  <c r="M45" i="3" l="1"/>
  <c r="M33" i="3"/>
  <c r="M41" i="3"/>
  <c r="M50" i="3"/>
  <c r="M49" i="3"/>
  <c r="M27" i="3"/>
  <c r="M20" i="3"/>
  <c r="M21" i="3"/>
  <c r="M22" i="3"/>
  <c r="M23" i="3"/>
  <c r="M26" i="3"/>
  <c r="M19" i="3"/>
  <c r="M18" i="3"/>
  <c r="M17" i="3"/>
  <c r="M16" i="3"/>
  <c r="M15" i="3"/>
  <c r="M14" i="3"/>
  <c r="L13" i="3"/>
  <c r="M13" i="3" l="1"/>
  <c r="M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<sst xmlns="http://schemas.openxmlformats.org/spreadsheetml/2006/main" count="511" uniqueCount="200">
  <si>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</si>
  <si>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</si>
  <si>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</si>
  <si>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</si>
  <si>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</si>
  <si>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</si>
  <si>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</si>
  <si>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</si>
  <si>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</si>
  <si>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</si>
  <si>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</si>
  <si>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</si>
  <si>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</si>
  <si>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</si>
  <si>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</si>
  <si>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</si>
  <si>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</si>
  <si>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</si>
  <si>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</si>
  <si>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</si>
  <si>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</si>
  <si>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</si>
  <si>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</si>
  <si>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</si>
  <si>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</si>
  <si>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</si>
  <si>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</si>
  <si>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</si>
  <si>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</si>
  <si>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</si>
  <si>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</si>
  <si>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</si>
  <si>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</si>
  <si>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</si>
  <si>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</si>
  <si>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</si>
  <si>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</si>
  <si>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</si>
  <si>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</si>
  <si>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</si>
  <si>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</si>
  <si>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</si>
  <si>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</si>
  <si>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</si>
  <si>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</si>
  <si>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</si>
  <si>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</si>
  <si>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</si>
  <si>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</si>
  <si>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</si>
  <si>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</si>
  <si>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</si>
  <si>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</si>
  <si>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</si>
  <si>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</si>
  <si>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</si>
  <si>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</si>
  <si>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</si>
  <si>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</si>
  <si>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</si>
  <si>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</si>
  <si>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</si>
  <si>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</si>
  <si>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</si>
  <si>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</si>
  <si>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</si>
  <si>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</si>
  <si>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</si>
  <si>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</si>
  <si>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</si>
  <si>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</si>
  <si>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</si>
  <si>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</si>
  <si>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</si>
  <si>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</si>
  <si>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</si>
  <si>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</si>
  <si>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</si>
  <si>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</si>
  <si>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</si>
  <si>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</si>
  <si>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</si>
  <si>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</si>
  <si>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</si>
  <si>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</si>
  <si>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</si>
  <si>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</si>
  <si>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</si>
  <si>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</si>
  <si>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</si>
  <si>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</si>
  <si>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</si>
  <si>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</si>
  <si>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</si>
  <si>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</si>
  <si>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</si>
  <si>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</si>
  <si>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</si>
  <si>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</si>
  <si>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</si>
  <si>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</si>
  <si>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</si>
  <si>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</si>
  <si>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</si>
  <si>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</si>
  <si>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ชื่อโครงการ/กิจกรรม</t>
  </si>
  <si>
    <t>โครงการสร้างภูมิคุ้มกันและป้องกันยาเสพติด</t>
  </si>
  <si>
    <t>งบรายจ่ายอื่น</t>
  </si>
  <si>
    <t xml:space="preserve">     1. โครงการตำรวจประสานโรงเรียน (1 ตำรวจ 1 โรงเรียน) 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</si>
  <si>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</si>
  <si>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</si>
  <si>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</si>
  <si>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>ตรวจแล้วถูกต้อง</t>
  </si>
  <si>
    <t xml:space="preserve"> - ทราบ</t>
  </si>
  <si>
    <t xml:space="preserve">     2. ค่าตอบแทนพยาน</t>
  </si>
  <si>
    <t>รวม  7  รายการ  เป็นเงินทั้งสิ้น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</si>
  <si>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</si>
  <si>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</si>
  <si>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</si>
  <si>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</si>
  <si>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5. โครงการตำบลยั่งยืน</t>
  </si>
  <si>
    <t xml:space="preserve">รายงานผลการใช้จ่ายงบประมาณ </t>
  </si>
  <si>
    <t xml:space="preserve"> - เบิกจ่ายค่าตอบแทนการปฏิบัติงานนอกเวลาราชการ</t>
  </si>
  <si>
    <t xml:space="preserve"> - จัดซื้อนำมันให้กับรถของทางราชการตามระเบียบฯ</t>
  </si>
  <si>
    <t xml:space="preserve"> - จัดจ้างอาหารสำหรับเลี้ยงผู้ต้องหา</t>
  </si>
  <si>
    <t xml:space="preserve"> - เบิกจ่ายค่าสาธารณูปโภค ไม่เพียงพอ</t>
  </si>
  <si>
    <t xml:space="preserve"> ไม่มี</t>
  </si>
  <si>
    <t xml:space="preserve"> - เบิกจ่ายค่าตอบแทน และค่าเดินทางไปราชการ</t>
  </si>
  <si>
    <t xml:space="preserve"> - เบิกจ่ายในการจัดซื้อวัสดุสำนักงาน</t>
  </si>
  <si>
    <t xml:space="preserve"> - มีการเบิกจ่าย</t>
  </si>
  <si>
    <t xml:space="preserve"> - มีการจ้างเหมาบริการ</t>
  </si>
  <si>
    <t>สถานีตำรวจภูธรเมืองประจวบคีรีขันธ์</t>
  </si>
  <si>
    <t xml:space="preserve">     13. เบี้ยประชุม กต.ตร.</t>
  </si>
  <si>
    <t xml:space="preserve">     14. ค่าตอบแทนอาสาสมัครตำรวจบ้าน</t>
  </si>
  <si>
    <t xml:space="preserve">     1. ค่าสาธารณูปโภค (จุดตรวจที่มีกล้อง License Plate)</t>
  </si>
  <si>
    <t xml:space="preserve"> - มีการเบิกจ่ายแล้ว </t>
  </si>
  <si>
    <t xml:space="preserve">     1. โครงการการศึกษาเพื่อต่อต้านการใช้ยาเสพติดในนักเรียน     ( D.A.R.E.) ประเทศไทย</t>
  </si>
  <si>
    <t xml:space="preserve"> - เบิกจ่ายแล้ว </t>
  </si>
  <si>
    <t>กิจกรรม การสร้างภูมิคุ้มกันในกลุ่มเป้าหมายระดับโรงเรียนประถมศึกษาและมัธยมศึกษาหรือเทียบเท่า</t>
  </si>
  <si>
    <t xml:space="preserve">     1. โครงการรณรงค์ป้องกันและแก้ไขปัญหาอุบัติเหตุทางถนนช่วงเทศกาลสำคัญ</t>
  </si>
  <si>
    <t xml:space="preserve"> พ.ต.อ.</t>
  </si>
  <si>
    <t>( อดิศักดิ์  บัวงาม )</t>
  </si>
  <si>
    <t>( ไพทูล  พรมเขียน )</t>
  </si>
  <si>
    <t>สว.อก.สภ.เมืองประจวบคีรีขันธ์</t>
  </si>
  <si>
    <t>ผกก.สภ.เมืองประจวบคีรีขันธ์</t>
  </si>
  <si>
    <t xml:space="preserve"> -ปัญหา ค่าสาธารณูปโภค ได้รับจัดสรรไม่เพียงพอ  -แนวทางการแก้ไข ใช้งบประมาณดำเนินงานสำรองจ่ายไปก่อน แล้วขอรับการสนับสนุนภายหลัง</t>
  </si>
  <si>
    <t xml:space="preserve"> -อยู่ระหว่างดำเนินการ</t>
  </si>
  <si>
    <t xml:space="preserve"> -ทราบ</t>
  </si>
  <si>
    <t xml:space="preserve">      พ.ต.อ.ไพทูล พรมเขียน</t>
  </si>
  <si>
    <t xml:space="preserve">                        พ.ต.ท.อดิศักดิ์ บัวงาม</t>
  </si>
  <si>
    <t>ประจำปีงบประมาณ พ.ศ. 2569 (ม.ค.69-มี.ค.69)</t>
  </si>
  <si>
    <t xml:space="preserve"> ข้อมูล ณ วันที่ 1 เมษายน 2569</t>
  </si>
  <si>
    <t xml:space="preserve"> - เบิกจ่ายช่วงเทศกาลปีใหม่-สงกรานต์ พ.ศ.2569</t>
  </si>
  <si>
    <t xml:space="preserve"> - เบิกจ่ายตามวัสถุประสงค์</t>
  </si>
  <si>
    <t>บันทึกข้อความ</t>
  </si>
  <si>
    <t>ส่วนราชการ</t>
  </si>
  <si>
    <t xml:space="preserve">  สภ.เมืองประจวบคีรีขันธ์</t>
  </si>
  <si>
    <t>โทร.</t>
  </si>
  <si>
    <t>0 3260 2451</t>
  </si>
  <si>
    <t>00๒๒(ปข).54/ -</t>
  </si>
  <si>
    <t>วันที่</t>
  </si>
  <si>
    <t>เรื่อง</t>
  </si>
  <si>
    <t>รายงานผลการใช้จ่ายงบประมาณของ สภ.เมืองประจวบคีรีขันธ์ ประจำปีงบประมาณ พ.ศ. 2569 ไตรมาสที่ 2</t>
  </si>
  <si>
    <t>เรียน</t>
  </si>
  <si>
    <t>ตามแผนการใช้จ่ายงบประมาณของ สภ.เมืองประจวบคีรีขันธ์ ประจำปีงบประมาณ พ.ศ.2569</t>
  </si>
  <si>
    <t xml:space="preserve">ซึ่งได้เบิกจ่ายงบประมาณที่ได้รับจัดสรรในการปฏิบัติหน้าที่ราชการแล้ว  นั้น </t>
  </si>
  <si>
    <t>งานอำนวยการ  จึงขอรายงานผลการใช้จ่ายงบประมาณ ของ สภ.เมืองประจวบคีรีขันธ์ ประจำปี</t>
  </si>
  <si>
    <t xml:space="preserve">งบประมาณพ.ศ.๒๕๖๙ ไตรมาสที่ 2 (ม.ค.69 - มี.ค.69) </t>
  </si>
  <si>
    <t xml:space="preserve">และรายงานสรุปผลการใช้จ่ายงบประมาณฯ ดังกล่าว </t>
  </si>
  <si>
    <t>รายละเอียดปรากฎตามเอกสารที่แนบมาพร้อมนี้</t>
  </si>
  <si>
    <t>จึงเรียนมาเพื่อโปรดทราบ</t>
  </si>
  <si>
    <t>พ.ต.ท.อดิศักดิ์ บัวงาม</t>
  </si>
  <si>
    <t>(อดิศักดิ์ บัวงาม)</t>
  </si>
  <si>
    <t xml:space="preserve">- </t>
  </si>
  <si>
    <t>ทราบ</t>
  </si>
  <si>
    <t>แจ้งผลการเบิกจ่ายประจำปีงบประมาณ 256๙ ไตรมาสที่ 2</t>
  </si>
  <si>
    <t>ให้ทุกฝ่ายทราบ</t>
  </si>
  <si>
    <t>เผยแพร่ข้อมูลผ่านทางเว็ปไซต์</t>
  </si>
  <si>
    <t>พ.ต.อ.ไพทูล พรมเขียน</t>
  </si>
  <si>
    <t>(ไพทูล พรมเขียน)</t>
  </si>
  <si>
    <t>สรุปภาพรวมผลการใช้จ่ายงบประมาณ ประจำปีงบประมาณ พ.ศ.2569</t>
  </si>
  <si>
    <t>ไตรมาสที่ 2 (ม.ค. - มี.ค.69)</t>
  </si>
  <si>
    <t>ประมาณการงบประมาณ</t>
  </si>
  <si>
    <t>ผลการเบิกจ่ายจริง</t>
  </si>
  <si>
    <t>เป็นไปตามเป้าหมาย/ต่ำกว่าเป้าหมาย</t>
  </si>
  <si>
    <t>เป็นไปตามเป้าหมาย</t>
  </si>
  <si>
    <t>ปัญหา/อุปสรรค/แนวทางการแก้ไขปรับปรุง</t>
  </si>
  <si>
    <t>ผลการใช้จ่ายงบประมาณไตรมาสที่ 2 เป็นไปตามเป้าหมาย</t>
  </si>
  <si>
    <t xml:space="preserve">                   พ.ต.ท.</t>
  </si>
  <si>
    <t>อดิศักดิ์ บัวงาม</t>
  </si>
  <si>
    <t>ผู้รายงาน</t>
  </si>
  <si>
    <t>( อดิศักดิ์  บัวงาม)</t>
  </si>
  <si>
    <t xml:space="preserve">                        สว.อก.สภ.เมืองประจวบคีรีขันธ์</t>
  </si>
  <si>
    <t>พ.ต.อ.</t>
  </si>
  <si>
    <t>ไพทูล พรมเขียน</t>
  </si>
  <si>
    <t>ผู้ตรวจรายงาน</t>
  </si>
  <si>
    <t>(ไพทูล  พรมเขียน)</t>
  </si>
  <si>
    <t xml:space="preserve">                          ผกก.สภ.เมืองประจวบคีรีขันธ์</t>
  </si>
  <si>
    <t>เมษายน</t>
  </si>
  <si>
    <t>1 / เม.ย. /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</si>
</sst>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8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22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</cellStyleXfs>
  <cellXfs count="201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43" fontId="13" fillId="0" borderId="0" xfId="1" applyFont="1" applyFill="1" applyAlignment="1"/>
    <xf numFmtId="0" fontId="13" fillId="0" borderId="0" xfId="0" applyFont="1"/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22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43" fontId="13" fillId="0" borderId="22" xfId="0" applyNumberFormat="1" applyFont="1" applyBorder="1" applyAlignment="1">
      <alignment vertical="top"/>
    </xf>
    <xf numFmtId="0" fontId="13" fillId="0" borderId="22" xfId="0" applyFont="1" applyBorder="1" applyAlignment="1">
      <alignment horizontal="center" vertical="top" wrapText="1"/>
    </xf>
    <xf numFmtId="43" fontId="13" fillId="0" borderId="19" xfId="1" applyFont="1" applyFill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39" xfId="0" applyFont="1" applyBorder="1" applyAlignment="1">
      <alignment horizontal="center" vertical="top" wrapText="1"/>
    </xf>
    <xf numFmtId="43" fontId="13" fillId="0" borderId="19" xfId="1" applyFont="1" applyFill="1" applyBorder="1" applyAlignment="1">
      <alignment vertical="top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40" xfId="0" applyFont="1" applyBorder="1" applyAlignment="1">
      <alignment horizontal="center" vertical="top" wrapText="1"/>
    </xf>
    <xf numFmtId="0" fontId="13" fillId="0" borderId="40" xfId="0" applyFont="1" applyBorder="1" applyAlignment="1">
      <alignment horizontal="center" vertical="top"/>
    </xf>
    <xf numFmtId="43" fontId="13" fillId="0" borderId="19" xfId="1" applyFont="1" applyFill="1" applyBorder="1"/>
    <xf numFmtId="43" fontId="13" fillId="0" borderId="19" xfId="0" applyNumberFormat="1" applyFont="1" applyBorder="1"/>
    <xf numFmtId="0" fontId="14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23" xfId="0" applyFont="1" applyBorder="1" applyAlignment="1">
      <alignment horizontal="center" vertical="top" wrapText="1"/>
    </xf>
    <xf numFmtId="0" fontId="13" fillId="0" borderId="19" xfId="0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left" vertical="top" wrapText="1"/>
    </xf>
    <xf numFmtId="4" fontId="13" fillId="0" borderId="8" xfId="0" applyNumberFormat="1" applyFont="1" applyBorder="1"/>
    <xf numFmtId="0" fontId="13" fillId="0" borderId="24" xfId="0" applyFont="1" applyBorder="1" applyAlignment="1">
      <alignment horizontal="center" vertical="center"/>
    </xf>
    <xf numFmtId="0" fontId="13" fillId="0" borderId="21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4" fontId="13" fillId="0" borderId="9" xfId="0" applyNumberFormat="1" applyFont="1" applyBorder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13" fillId="0" borderId="19" xfId="0" applyFont="1" applyBorder="1"/>
    <xf numFmtId="0" fontId="13" fillId="0" borderId="0" xfId="0" applyFont="1" applyAlignment="1">
      <alignment horizontal="center" vertical="center"/>
    </xf>
    <xf numFmtId="43" fontId="13" fillId="0" borderId="0" xfId="1" applyFont="1" applyFill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4" fontId="15" fillId="0" borderId="19" xfId="0" applyNumberFormat="1" applyFont="1" applyBorder="1" applyAlignment="1">
      <alignment vertical="center"/>
    </xf>
    <xf numFmtId="4" fontId="15" fillId="0" borderId="8" xfId="0" applyNumberFormat="1" applyFont="1" applyBorder="1" applyAlignment="1">
      <alignment vertical="top"/>
    </xf>
    <xf numFmtId="4" fontId="15" fillId="0" borderId="9" xfId="0" applyNumberFormat="1" applyFont="1" applyBorder="1" applyAlignment="1">
      <alignment vertical="top"/>
    </xf>
    <xf numFmtId="43" fontId="15" fillId="0" borderId="19" xfId="1" applyFont="1" applyFill="1" applyBorder="1" applyAlignment="1">
      <alignment vertical="center"/>
    </xf>
    <xf numFmtId="43" fontId="15" fillId="0" borderId="19" xfId="1" applyFont="1" applyFill="1" applyBorder="1" applyAlignment="1">
      <alignment vertical="top"/>
    </xf>
    <xf numFmtId="4" fontId="15" fillId="0" borderId="8" xfId="0" applyNumberFormat="1" applyFont="1" applyBorder="1"/>
    <xf numFmtId="0" fontId="16" fillId="0" borderId="29" xfId="0" applyFont="1" applyBorder="1" applyAlignment="1">
      <alignment horizontal="center" vertical="top"/>
    </xf>
    <xf numFmtId="0" fontId="16" fillId="0" borderId="30" xfId="0" applyFont="1" applyBorder="1" applyAlignment="1">
      <alignment horizontal="center" vertical="top"/>
    </xf>
    <xf numFmtId="0" fontId="16" fillId="0" borderId="37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  <xf numFmtId="43" fontId="13" fillId="0" borderId="38" xfId="1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3" fillId="0" borderId="40" xfId="0" applyFont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43" fontId="13" fillId="0" borderId="22" xfId="0" applyNumberFormat="1" applyFont="1" applyBorder="1" applyAlignment="1">
      <alignment horizontal="right" vertical="top"/>
    </xf>
    <xf numFmtId="4" fontId="13" fillId="0" borderId="19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top"/>
    </xf>
    <xf numFmtId="4" fontId="13" fillId="0" borderId="8" xfId="0" applyNumberFormat="1" applyFont="1" applyBorder="1" applyAlignment="1">
      <alignment horizontal="right" vertical="top"/>
    </xf>
    <xf numFmtId="43" fontId="13" fillId="0" borderId="9" xfId="1" applyFont="1" applyFill="1" applyBorder="1" applyAlignment="1">
      <alignment horizontal="right" vertical="top"/>
    </xf>
    <xf numFmtId="4" fontId="13" fillId="0" borderId="9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/>
    </xf>
    <xf numFmtId="43" fontId="18" fillId="0" borderId="22" xfId="0" applyNumberFormat="1" applyFont="1" applyBorder="1" applyAlignment="1">
      <alignment vertical="top"/>
    </xf>
    <xf numFmtId="4" fontId="15" fillId="0" borderId="9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6" fillId="0" borderId="32" xfId="0" applyFont="1" applyBorder="1" applyAlignment="1">
      <alignment horizontal="center" vertical="top"/>
    </xf>
    <xf numFmtId="0" fontId="16" fillId="0" borderId="30" xfId="0" applyFont="1" applyBorder="1" applyAlignment="1">
      <alignment horizontal="center" vertical="top"/>
    </xf>
    <xf numFmtId="0" fontId="16" fillId="0" borderId="33" xfId="0" applyFont="1" applyBorder="1" applyAlignment="1">
      <alignment horizontal="center" vertical="top"/>
    </xf>
    <xf numFmtId="0" fontId="16" fillId="0" borderId="34" xfId="0" applyFont="1" applyBorder="1" applyAlignment="1">
      <alignment horizontal="center" vertical="top"/>
    </xf>
    <xf numFmtId="0" fontId="16" fillId="0" borderId="28" xfId="0" applyFont="1" applyBorder="1" applyAlignment="1">
      <alignment horizontal="center" vertical="top"/>
    </xf>
    <xf numFmtId="0" fontId="16" fillId="0" borderId="35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6" fillId="0" borderId="27" xfId="0" applyFont="1" applyBorder="1" applyAlignment="1">
      <alignment horizontal="center" vertical="top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0" xfId="0" applyFont="1" applyBorder="1"/>
    <xf numFmtId="0" fontId="13" fillId="0" borderId="3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0" fontId="13" fillId="0" borderId="19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/>
    </xf>
    <xf numFmtId="0" fontId="13" fillId="0" borderId="19" xfId="0" applyFont="1" applyBorder="1" applyAlignment="1">
      <alignment horizontal="center"/>
    </xf>
    <xf numFmtId="2" fontId="13" fillId="0" borderId="19" xfId="0" applyNumberFormat="1" applyFont="1" applyBorder="1" applyAlignment="1">
      <alignment horizontal="right" vertical="center" wrapText="1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9" fillId="0" borderId="0" xfId="3" applyFont="1"/>
    <xf numFmtId="0" fontId="20" fillId="0" borderId="0" xfId="3" applyFont="1" applyAlignment="1">
      <alignment horizontal="center"/>
    </xf>
    <xf numFmtId="0" fontId="20" fillId="0" borderId="0" xfId="3" applyFont="1" applyAlignment="1">
      <alignment vertical="center"/>
    </xf>
    <xf numFmtId="0" fontId="21" fillId="0" borderId="0" xfId="3" applyFont="1"/>
    <xf numFmtId="0" fontId="19" fillId="0" borderId="41" xfId="3" applyFont="1" applyBorder="1" applyAlignment="1">
      <alignment horizontal="left"/>
    </xf>
    <xf numFmtId="0" fontId="19" fillId="0" borderId="41" xfId="3" applyFont="1" applyBorder="1"/>
    <xf numFmtId="0" fontId="19" fillId="0" borderId="42" xfId="3" applyFont="1" applyBorder="1"/>
    <xf numFmtId="59" fontId="19" fillId="0" borderId="42" xfId="3" applyNumberFormat="1" applyFont="1" applyBorder="1" applyAlignment="1">
      <alignment horizontal="center"/>
    </xf>
    <xf numFmtId="0" fontId="19" fillId="0" borderId="42" xfId="3" applyFont="1" applyBorder="1" applyAlignment="1">
      <alignment horizontal="center"/>
    </xf>
    <xf numFmtId="0" fontId="19" fillId="0" borderId="41" xfId="3" applyFont="1" applyBorder="1" applyAlignment="1">
      <alignment horizontal="left" shrinkToFit="1"/>
    </xf>
    <xf numFmtId="0" fontId="19" fillId="0" borderId="0" xfId="3" quotePrefix="1" applyFont="1"/>
    <xf numFmtId="0" fontId="19" fillId="0" borderId="0" xfId="3" applyFont="1" applyAlignment="1">
      <alignment horizontal="left"/>
    </xf>
    <xf numFmtId="0" fontId="19" fillId="0" borderId="0" xfId="3" applyFont="1" applyAlignment="1">
      <alignment horizontal="right"/>
    </xf>
    <xf numFmtId="4" fontId="19" fillId="0" borderId="0" xfId="3" applyNumberFormat="1" applyFont="1" applyAlignment="1">
      <alignment shrinkToFit="1"/>
    </xf>
    <xf numFmtId="0" fontId="19" fillId="0" borderId="0" xfId="3" applyFont="1" applyAlignment="1">
      <alignment shrinkToFit="1"/>
    </xf>
    <xf numFmtId="15" fontId="22" fillId="0" borderId="0" xfId="3" applyNumberFormat="1" applyFont="1"/>
    <xf numFmtId="15" fontId="19" fillId="0" borderId="0" xfId="3" quotePrefix="1" applyNumberFormat="1" applyFont="1"/>
    <xf numFmtId="49" fontId="19" fillId="0" borderId="0" xfId="3" quotePrefix="1" applyNumberFormat="1" applyFont="1" applyAlignment="1">
      <alignment horizontal="right"/>
    </xf>
    <xf numFmtId="15" fontId="19" fillId="0" borderId="0" xfId="3" quotePrefix="1" applyNumberFormat="1" applyFont="1" applyAlignment="1">
      <alignment horizontal="left"/>
    </xf>
    <xf numFmtId="17" fontId="19" fillId="0" borderId="0" xfId="3" quotePrefix="1" applyNumberFormat="1" applyFont="1"/>
    <xf numFmtId="15" fontId="19" fillId="0" borderId="0" xfId="3" quotePrefix="1" applyNumberFormat="1" applyFont="1" applyAlignment="1">
      <alignment horizontal="center"/>
    </xf>
    <xf numFmtId="17" fontId="19" fillId="0" borderId="0" xfId="3" quotePrefix="1" applyNumberFormat="1" applyFont="1" applyAlignment="1">
      <alignment horizontal="left"/>
    </xf>
    <xf numFmtId="15" fontId="19" fillId="0" borderId="0" xfId="3" quotePrefix="1" applyNumberFormat="1" applyFont="1" applyAlignment="1">
      <alignment horizontal="center"/>
    </xf>
    <xf numFmtId="0" fontId="19" fillId="0" borderId="0" xfId="3" applyFont="1" applyAlignment="1">
      <alignment horizontal="left"/>
    </xf>
    <xf numFmtId="0" fontId="19" fillId="0" borderId="0" xfId="3" quotePrefix="1" applyFont="1" applyAlignment="1">
      <alignment horizontal="right"/>
    </xf>
    <xf numFmtId="15" fontId="19" fillId="0" borderId="0" xfId="4" quotePrefix="1" applyNumberFormat="1" applyFont="1" applyAlignment="1">
      <alignment horizontal="center"/>
    </xf>
    <xf numFmtId="0" fontId="19" fillId="0" borderId="0" xfId="4" quotePrefix="1" applyFont="1" applyAlignment="1">
      <alignment horizontal="center"/>
    </xf>
    <xf numFmtId="0" fontId="19" fillId="0" borderId="0" xfId="3" quotePrefix="1" applyFont="1" applyAlignment="1"/>
    <xf numFmtId="0" fontId="19" fillId="0" borderId="0" xfId="3" applyFont="1" applyAlignment="1"/>
    <xf numFmtId="0" fontId="19" fillId="0" borderId="0" xfId="4" applyFont="1"/>
    <xf numFmtId="0" fontId="23" fillId="0" borderId="0" xfId="4" applyFont="1" applyAlignment="1">
      <alignment horizontal="center"/>
    </xf>
    <xf numFmtId="0" fontId="24" fillId="0" borderId="19" xfId="4" applyFont="1" applyBorder="1" applyAlignment="1">
      <alignment horizontal="center" vertical="center"/>
    </xf>
    <xf numFmtId="0" fontId="24" fillId="0" borderId="0" xfId="4" applyFont="1" applyAlignment="1">
      <alignment vertical="center"/>
    </xf>
    <xf numFmtId="0" fontId="27" fillId="0" borderId="19" xfId="4" applyFont="1" applyBorder="1" applyAlignment="1">
      <alignment horizontal="center" vertical="center"/>
    </xf>
    <xf numFmtId="0" fontId="19" fillId="0" borderId="0" xfId="4" applyFont="1" applyAlignment="1">
      <alignment vertical="center"/>
    </xf>
    <xf numFmtId="43" fontId="19" fillId="0" borderId="0" xfId="4" applyNumberFormat="1" applyFont="1" applyAlignment="1">
      <alignment vertical="center"/>
    </xf>
    <xf numFmtId="0" fontId="24" fillId="0" borderId="0" xfId="4" applyFont="1"/>
    <xf numFmtId="0" fontId="19" fillId="0" borderId="0" xfId="4" applyFont="1" applyAlignment="1">
      <alignment horizontal="right"/>
    </xf>
    <xf numFmtId="0" fontId="19" fillId="0" borderId="0" xfId="4" applyFont="1" applyAlignment="1">
      <alignment horizontal="left"/>
    </xf>
    <xf numFmtId="188" fontId="25" fillId="4" borderId="19" xfId="4" applyNumberFormat="1" applyFont="1" applyFill="1" applyBorder="1" applyAlignment="1">
      <alignment vertical="center"/>
    </xf>
    <xf numFmtId="43" fontId="26" fillId="4" borderId="19" xfId="4" applyNumberFormat="1" applyFont="1" applyFill="1" applyBorder="1" applyAlignment="1">
      <alignment vertical="center"/>
    </xf>
    <xf numFmtId="43" fontId="26" fillId="4" borderId="19" xfId="4" applyNumberFormat="1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view="pageBreakPreview" topLeftCell="A4" zoomScaleNormal="100" zoomScaleSheetLayoutView="100" workbookViewId="0">
      <selection activeCell="V8" sqref="V8"/>
    </sheetView>
  </sheetViews>
  <sheetFormatPr defaultRowHeight="20.25"/>
  <cols>
    <col min="1" max="37" width="2" style="159" customWidth="1"/>
    <col min="38" max="38" width="3.75" style="159" customWidth="1"/>
    <col min="39" max="42" width="2" style="159" customWidth="1"/>
    <col min="43" max="43" width="9" style="159"/>
    <col min="44" max="44" width="10.875" style="159" bestFit="1" customWidth="1"/>
    <col min="45" max="256" width="9" style="159"/>
    <col min="257" max="293" width="2" style="159" customWidth="1"/>
    <col min="294" max="294" width="3.75" style="159" customWidth="1"/>
    <col min="295" max="298" width="2" style="159" customWidth="1"/>
    <col min="299" max="299" width="9" style="159"/>
    <col min="300" max="300" width="10.875" style="159" bestFit="1" customWidth="1"/>
    <col min="301" max="512" width="9" style="159"/>
    <col min="513" max="549" width="2" style="159" customWidth="1"/>
    <col min="550" max="550" width="3.75" style="159" customWidth="1"/>
    <col min="551" max="554" width="2" style="159" customWidth="1"/>
    <col min="555" max="555" width="9" style="159"/>
    <col min="556" max="556" width="10.875" style="159" bestFit="1" customWidth="1"/>
    <col min="557" max="768" width="9" style="159"/>
    <col min="769" max="805" width="2" style="159" customWidth="1"/>
    <col min="806" max="806" width="3.75" style="159" customWidth="1"/>
    <col min="807" max="810" width="2" style="159" customWidth="1"/>
    <col min="811" max="811" width="9" style="159"/>
    <col min="812" max="812" width="10.875" style="159" bestFit="1" customWidth="1"/>
    <col min="813" max="1024" width="9" style="159"/>
    <col min="1025" max="1061" width="2" style="159" customWidth="1"/>
    <col min="1062" max="1062" width="3.75" style="159" customWidth="1"/>
    <col min="1063" max="1066" width="2" style="159" customWidth="1"/>
    <col min="1067" max="1067" width="9" style="159"/>
    <col min="1068" max="1068" width="10.875" style="159" bestFit="1" customWidth="1"/>
    <col min="1069" max="1280" width="9" style="159"/>
    <col min="1281" max="1317" width="2" style="159" customWidth="1"/>
    <col min="1318" max="1318" width="3.75" style="159" customWidth="1"/>
    <col min="1319" max="1322" width="2" style="159" customWidth="1"/>
    <col min="1323" max="1323" width="9" style="159"/>
    <col min="1324" max="1324" width="10.875" style="159" bestFit="1" customWidth="1"/>
    <col min="1325" max="1536" width="9" style="159"/>
    <col min="1537" max="1573" width="2" style="159" customWidth="1"/>
    <col min="1574" max="1574" width="3.75" style="159" customWidth="1"/>
    <col min="1575" max="1578" width="2" style="159" customWidth="1"/>
    <col min="1579" max="1579" width="9" style="159"/>
    <col min="1580" max="1580" width="10.875" style="159" bestFit="1" customWidth="1"/>
    <col min="1581" max="1792" width="9" style="159"/>
    <col min="1793" max="1829" width="2" style="159" customWidth="1"/>
    <col min="1830" max="1830" width="3.75" style="159" customWidth="1"/>
    <col min="1831" max="1834" width="2" style="159" customWidth="1"/>
    <col min="1835" max="1835" width="9" style="159"/>
    <col min="1836" max="1836" width="10.875" style="159" bestFit="1" customWidth="1"/>
    <col min="1837" max="2048" width="9" style="159"/>
    <col min="2049" max="2085" width="2" style="159" customWidth="1"/>
    <col min="2086" max="2086" width="3.75" style="159" customWidth="1"/>
    <col min="2087" max="2090" width="2" style="159" customWidth="1"/>
    <col min="2091" max="2091" width="9" style="159"/>
    <col min="2092" max="2092" width="10.875" style="159" bestFit="1" customWidth="1"/>
    <col min="2093" max="2304" width="9" style="159"/>
    <col min="2305" max="2341" width="2" style="159" customWidth="1"/>
    <col min="2342" max="2342" width="3.75" style="159" customWidth="1"/>
    <col min="2343" max="2346" width="2" style="159" customWidth="1"/>
    <col min="2347" max="2347" width="9" style="159"/>
    <col min="2348" max="2348" width="10.875" style="159" bestFit="1" customWidth="1"/>
    <col min="2349" max="2560" width="9" style="159"/>
    <col min="2561" max="2597" width="2" style="159" customWidth="1"/>
    <col min="2598" max="2598" width="3.75" style="159" customWidth="1"/>
    <col min="2599" max="2602" width="2" style="159" customWidth="1"/>
    <col min="2603" max="2603" width="9" style="159"/>
    <col min="2604" max="2604" width="10.875" style="159" bestFit="1" customWidth="1"/>
    <col min="2605" max="2816" width="9" style="159"/>
    <col min="2817" max="2853" width="2" style="159" customWidth="1"/>
    <col min="2854" max="2854" width="3.75" style="159" customWidth="1"/>
    <col min="2855" max="2858" width="2" style="159" customWidth="1"/>
    <col min="2859" max="2859" width="9" style="159"/>
    <col min="2860" max="2860" width="10.875" style="159" bestFit="1" customWidth="1"/>
    <col min="2861" max="3072" width="9" style="159"/>
    <col min="3073" max="3109" width="2" style="159" customWidth="1"/>
    <col min="3110" max="3110" width="3.75" style="159" customWidth="1"/>
    <col min="3111" max="3114" width="2" style="159" customWidth="1"/>
    <col min="3115" max="3115" width="9" style="159"/>
    <col min="3116" max="3116" width="10.875" style="159" bestFit="1" customWidth="1"/>
    <col min="3117" max="3328" width="9" style="159"/>
    <col min="3329" max="3365" width="2" style="159" customWidth="1"/>
    <col min="3366" max="3366" width="3.75" style="159" customWidth="1"/>
    <col min="3367" max="3370" width="2" style="159" customWidth="1"/>
    <col min="3371" max="3371" width="9" style="159"/>
    <col min="3372" max="3372" width="10.875" style="159" bestFit="1" customWidth="1"/>
    <col min="3373" max="3584" width="9" style="159"/>
    <col min="3585" max="3621" width="2" style="159" customWidth="1"/>
    <col min="3622" max="3622" width="3.75" style="159" customWidth="1"/>
    <col min="3623" max="3626" width="2" style="159" customWidth="1"/>
    <col min="3627" max="3627" width="9" style="159"/>
    <col min="3628" max="3628" width="10.875" style="159" bestFit="1" customWidth="1"/>
    <col min="3629" max="3840" width="9" style="159"/>
    <col min="3841" max="3877" width="2" style="159" customWidth="1"/>
    <col min="3878" max="3878" width="3.75" style="159" customWidth="1"/>
    <col min="3879" max="3882" width="2" style="159" customWidth="1"/>
    <col min="3883" max="3883" width="9" style="159"/>
    <col min="3884" max="3884" width="10.875" style="159" bestFit="1" customWidth="1"/>
    <col min="3885" max="4096" width="9" style="159"/>
    <col min="4097" max="4133" width="2" style="159" customWidth="1"/>
    <col min="4134" max="4134" width="3.75" style="159" customWidth="1"/>
    <col min="4135" max="4138" width="2" style="159" customWidth="1"/>
    <col min="4139" max="4139" width="9" style="159"/>
    <col min="4140" max="4140" width="10.875" style="159" bestFit="1" customWidth="1"/>
    <col min="4141" max="4352" width="9" style="159"/>
    <col min="4353" max="4389" width="2" style="159" customWidth="1"/>
    <col min="4390" max="4390" width="3.75" style="159" customWidth="1"/>
    <col min="4391" max="4394" width="2" style="159" customWidth="1"/>
    <col min="4395" max="4395" width="9" style="159"/>
    <col min="4396" max="4396" width="10.875" style="159" bestFit="1" customWidth="1"/>
    <col min="4397" max="4608" width="9" style="159"/>
    <col min="4609" max="4645" width="2" style="159" customWidth="1"/>
    <col min="4646" max="4646" width="3.75" style="159" customWidth="1"/>
    <col min="4647" max="4650" width="2" style="159" customWidth="1"/>
    <col min="4651" max="4651" width="9" style="159"/>
    <col min="4652" max="4652" width="10.875" style="159" bestFit="1" customWidth="1"/>
    <col min="4653" max="4864" width="9" style="159"/>
    <col min="4865" max="4901" width="2" style="159" customWidth="1"/>
    <col min="4902" max="4902" width="3.75" style="159" customWidth="1"/>
    <col min="4903" max="4906" width="2" style="159" customWidth="1"/>
    <col min="4907" max="4907" width="9" style="159"/>
    <col min="4908" max="4908" width="10.875" style="159" bestFit="1" customWidth="1"/>
    <col min="4909" max="5120" width="9" style="159"/>
    <col min="5121" max="5157" width="2" style="159" customWidth="1"/>
    <col min="5158" max="5158" width="3.75" style="159" customWidth="1"/>
    <col min="5159" max="5162" width="2" style="159" customWidth="1"/>
    <col min="5163" max="5163" width="9" style="159"/>
    <col min="5164" max="5164" width="10.875" style="159" bestFit="1" customWidth="1"/>
    <col min="5165" max="5376" width="9" style="159"/>
    <col min="5377" max="5413" width="2" style="159" customWidth="1"/>
    <col min="5414" max="5414" width="3.75" style="159" customWidth="1"/>
    <col min="5415" max="5418" width="2" style="159" customWidth="1"/>
    <col min="5419" max="5419" width="9" style="159"/>
    <col min="5420" max="5420" width="10.875" style="159" bestFit="1" customWidth="1"/>
    <col min="5421" max="5632" width="9" style="159"/>
    <col min="5633" max="5669" width="2" style="159" customWidth="1"/>
    <col min="5670" max="5670" width="3.75" style="159" customWidth="1"/>
    <col min="5671" max="5674" width="2" style="159" customWidth="1"/>
    <col min="5675" max="5675" width="9" style="159"/>
    <col min="5676" max="5676" width="10.875" style="159" bestFit="1" customWidth="1"/>
    <col min="5677" max="5888" width="9" style="159"/>
    <col min="5889" max="5925" width="2" style="159" customWidth="1"/>
    <col min="5926" max="5926" width="3.75" style="159" customWidth="1"/>
    <col min="5927" max="5930" width="2" style="159" customWidth="1"/>
    <col min="5931" max="5931" width="9" style="159"/>
    <col min="5932" max="5932" width="10.875" style="159" bestFit="1" customWidth="1"/>
    <col min="5933" max="6144" width="9" style="159"/>
    <col min="6145" max="6181" width="2" style="159" customWidth="1"/>
    <col min="6182" max="6182" width="3.75" style="159" customWidth="1"/>
    <col min="6183" max="6186" width="2" style="159" customWidth="1"/>
    <col min="6187" max="6187" width="9" style="159"/>
    <col min="6188" max="6188" width="10.875" style="159" bestFit="1" customWidth="1"/>
    <col min="6189" max="6400" width="9" style="159"/>
    <col min="6401" max="6437" width="2" style="159" customWidth="1"/>
    <col min="6438" max="6438" width="3.75" style="159" customWidth="1"/>
    <col min="6439" max="6442" width="2" style="159" customWidth="1"/>
    <col min="6443" max="6443" width="9" style="159"/>
    <col min="6444" max="6444" width="10.875" style="159" bestFit="1" customWidth="1"/>
    <col min="6445" max="6656" width="9" style="159"/>
    <col min="6657" max="6693" width="2" style="159" customWidth="1"/>
    <col min="6694" max="6694" width="3.75" style="159" customWidth="1"/>
    <col min="6695" max="6698" width="2" style="159" customWidth="1"/>
    <col min="6699" max="6699" width="9" style="159"/>
    <col min="6700" max="6700" width="10.875" style="159" bestFit="1" customWidth="1"/>
    <col min="6701" max="6912" width="9" style="159"/>
    <col min="6913" max="6949" width="2" style="159" customWidth="1"/>
    <col min="6950" max="6950" width="3.75" style="159" customWidth="1"/>
    <col min="6951" max="6954" width="2" style="159" customWidth="1"/>
    <col min="6955" max="6955" width="9" style="159"/>
    <col min="6956" max="6956" width="10.875" style="159" bestFit="1" customWidth="1"/>
    <col min="6957" max="7168" width="9" style="159"/>
    <col min="7169" max="7205" width="2" style="159" customWidth="1"/>
    <col min="7206" max="7206" width="3.75" style="159" customWidth="1"/>
    <col min="7207" max="7210" width="2" style="159" customWidth="1"/>
    <col min="7211" max="7211" width="9" style="159"/>
    <col min="7212" max="7212" width="10.875" style="159" bestFit="1" customWidth="1"/>
    <col min="7213" max="7424" width="9" style="159"/>
    <col min="7425" max="7461" width="2" style="159" customWidth="1"/>
    <col min="7462" max="7462" width="3.75" style="159" customWidth="1"/>
    <col min="7463" max="7466" width="2" style="159" customWidth="1"/>
    <col min="7467" max="7467" width="9" style="159"/>
    <col min="7468" max="7468" width="10.875" style="159" bestFit="1" customWidth="1"/>
    <col min="7469" max="7680" width="9" style="159"/>
    <col min="7681" max="7717" width="2" style="159" customWidth="1"/>
    <col min="7718" max="7718" width="3.75" style="159" customWidth="1"/>
    <col min="7719" max="7722" width="2" style="159" customWidth="1"/>
    <col min="7723" max="7723" width="9" style="159"/>
    <col min="7724" max="7724" width="10.875" style="159" bestFit="1" customWidth="1"/>
    <col min="7725" max="7936" width="9" style="159"/>
    <col min="7937" max="7973" width="2" style="159" customWidth="1"/>
    <col min="7974" max="7974" width="3.75" style="159" customWidth="1"/>
    <col min="7975" max="7978" width="2" style="159" customWidth="1"/>
    <col min="7979" max="7979" width="9" style="159"/>
    <col min="7980" max="7980" width="10.875" style="159" bestFit="1" customWidth="1"/>
    <col min="7981" max="8192" width="9" style="159"/>
    <col min="8193" max="8229" width="2" style="159" customWidth="1"/>
    <col min="8230" max="8230" width="3.75" style="159" customWidth="1"/>
    <col min="8231" max="8234" width="2" style="159" customWidth="1"/>
    <col min="8235" max="8235" width="9" style="159"/>
    <col min="8236" max="8236" width="10.875" style="159" bestFit="1" customWidth="1"/>
    <col min="8237" max="8448" width="9" style="159"/>
    <col min="8449" max="8485" width="2" style="159" customWidth="1"/>
    <col min="8486" max="8486" width="3.75" style="159" customWidth="1"/>
    <col min="8487" max="8490" width="2" style="159" customWidth="1"/>
    <col min="8491" max="8491" width="9" style="159"/>
    <col min="8492" max="8492" width="10.875" style="159" bestFit="1" customWidth="1"/>
    <col min="8493" max="8704" width="9" style="159"/>
    <col min="8705" max="8741" width="2" style="159" customWidth="1"/>
    <col min="8742" max="8742" width="3.75" style="159" customWidth="1"/>
    <col min="8743" max="8746" width="2" style="159" customWidth="1"/>
    <col min="8747" max="8747" width="9" style="159"/>
    <col min="8748" max="8748" width="10.875" style="159" bestFit="1" customWidth="1"/>
    <col min="8749" max="8960" width="9" style="159"/>
    <col min="8961" max="8997" width="2" style="159" customWidth="1"/>
    <col min="8998" max="8998" width="3.75" style="159" customWidth="1"/>
    <col min="8999" max="9002" width="2" style="159" customWidth="1"/>
    <col min="9003" max="9003" width="9" style="159"/>
    <col min="9004" max="9004" width="10.875" style="159" bestFit="1" customWidth="1"/>
    <col min="9005" max="9216" width="9" style="159"/>
    <col min="9217" max="9253" width="2" style="159" customWidth="1"/>
    <col min="9254" max="9254" width="3.75" style="159" customWidth="1"/>
    <col min="9255" max="9258" width="2" style="159" customWidth="1"/>
    <col min="9259" max="9259" width="9" style="159"/>
    <col min="9260" max="9260" width="10.875" style="159" bestFit="1" customWidth="1"/>
    <col min="9261" max="9472" width="9" style="159"/>
    <col min="9473" max="9509" width="2" style="159" customWidth="1"/>
    <col min="9510" max="9510" width="3.75" style="159" customWidth="1"/>
    <col min="9511" max="9514" width="2" style="159" customWidth="1"/>
    <col min="9515" max="9515" width="9" style="159"/>
    <col min="9516" max="9516" width="10.875" style="159" bestFit="1" customWidth="1"/>
    <col min="9517" max="9728" width="9" style="159"/>
    <col min="9729" max="9765" width="2" style="159" customWidth="1"/>
    <col min="9766" max="9766" width="3.75" style="159" customWidth="1"/>
    <col min="9767" max="9770" width="2" style="159" customWidth="1"/>
    <col min="9771" max="9771" width="9" style="159"/>
    <col min="9772" max="9772" width="10.875" style="159" bestFit="1" customWidth="1"/>
    <col min="9773" max="9984" width="9" style="159"/>
    <col min="9985" max="10021" width="2" style="159" customWidth="1"/>
    <col min="10022" max="10022" width="3.75" style="159" customWidth="1"/>
    <col min="10023" max="10026" width="2" style="159" customWidth="1"/>
    <col min="10027" max="10027" width="9" style="159"/>
    <col min="10028" max="10028" width="10.875" style="159" bestFit="1" customWidth="1"/>
    <col min="10029" max="10240" width="9" style="159"/>
    <col min="10241" max="10277" width="2" style="159" customWidth="1"/>
    <col min="10278" max="10278" width="3.75" style="159" customWidth="1"/>
    <col min="10279" max="10282" width="2" style="159" customWidth="1"/>
    <col min="10283" max="10283" width="9" style="159"/>
    <col min="10284" max="10284" width="10.875" style="159" bestFit="1" customWidth="1"/>
    <col min="10285" max="10496" width="9" style="159"/>
    <col min="10497" max="10533" width="2" style="159" customWidth="1"/>
    <col min="10534" max="10534" width="3.75" style="159" customWidth="1"/>
    <col min="10535" max="10538" width="2" style="159" customWidth="1"/>
    <col min="10539" max="10539" width="9" style="159"/>
    <col min="10540" max="10540" width="10.875" style="159" bestFit="1" customWidth="1"/>
    <col min="10541" max="10752" width="9" style="159"/>
    <col min="10753" max="10789" width="2" style="159" customWidth="1"/>
    <col min="10790" max="10790" width="3.75" style="159" customWidth="1"/>
    <col min="10791" max="10794" width="2" style="159" customWidth="1"/>
    <col min="10795" max="10795" width="9" style="159"/>
    <col min="10796" max="10796" width="10.875" style="159" bestFit="1" customWidth="1"/>
    <col min="10797" max="11008" width="9" style="159"/>
    <col min="11009" max="11045" width="2" style="159" customWidth="1"/>
    <col min="11046" max="11046" width="3.75" style="159" customWidth="1"/>
    <col min="11047" max="11050" width="2" style="159" customWidth="1"/>
    <col min="11051" max="11051" width="9" style="159"/>
    <col min="11052" max="11052" width="10.875" style="159" bestFit="1" customWidth="1"/>
    <col min="11053" max="11264" width="9" style="159"/>
    <col min="11265" max="11301" width="2" style="159" customWidth="1"/>
    <col min="11302" max="11302" width="3.75" style="159" customWidth="1"/>
    <col min="11303" max="11306" width="2" style="159" customWidth="1"/>
    <col min="11307" max="11307" width="9" style="159"/>
    <col min="11308" max="11308" width="10.875" style="159" bestFit="1" customWidth="1"/>
    <col min="11309" max="11520" width="9" style="159"/>
    <col min="11521" max="11557" width="2" style="159" customWidth="1"/>
    <col min="11558" max="11558" width="3.75" style="159" customWidth="1"/>
    <col min="11559" max="11562" width="2" style="159" customWidth="1"/>
    <col min="11563" max="11563" width="9" style="159"/>
    <col min="11564" max="11564" width="10.875" style="159" bestFit="1" customWidth="1"/>
    <col min="11565" max="11776" width="9" style="159"/>
    <col min="11777" max="11813" width="2" style="159" customWidth="1"/>
    <col min="11814" max="11814" width="3.75" style="159" customWidth="1"/>
    <col min="11815" max="11818" width="2" style="159" customWidth="1"/>
    <col min="11819" max="11819" width="9" style="159"/>
    <col min="11820" max="11820" width="10.875" style="159" bestFit="1" customWidth="1"/>
    <col min="11821" max="12032" width="9" style="159"/>
    <col min="12033" max="12069" width="2" style="159" customWidth="1"/>
    <col min="12070" max="12070" width="3.75" style="159" customWidth="1"/>
    <col min="12071" max="12074" width="2" style="159" customWidth="1"/>
    <col min="12075" max="12075" width="9" style="159"/>
    <col min="12076" max="12076" width="10.875" style="159" bestFit="1" customWidth="1"/>
    <col min="12077" max="12288" width="9" style="159"/>
    <col min="12289" max="12325" width="2" style="159" customWidth="1"/>
    <col min="12326" max="12326" width="3.75" style="159" customWidth="1"/>
    <col min="12327" max="12330" width="2" style="159" customWidth="1"/>
    <col min="12331" max="12331" width="9" style="159"/>
    <col min="12332" max="12332" width="10.875" style="159" bestFit="1" customWidth="1"/>
    <col min="12333" max="12544" width="9" style="159"/>
    <col min="12545" max="12581" width="2" style="159" customWidth="1"/>
    <col min="12582" max="12582" width="3.75" style="159" customWidth="1"/>
    <col min="12583" max="12586" width="2" style="159" customWidth="1"/>
    <col min="12587" max="12587" width="9" style="159"/>
    <col min="12588" max="12588" width="10.875" style="159" bestFit="1" customWidth="1"/>
    <col min="12589" max="12800" width="9" style="159"/>
    <col min="12801" max="12837" width="2" style="159" customWidth="1"/>
    <col min="12838" max="12838" width="3.75" style="159" customWidth="1"/>
    <col min="12839" max="12842" width="2" style="159" customWidth="1"/>
    <col min="12843" max="12843" width="9" style="159"/>
    <col min="12844" max="12844" width="10.875" style="159" bestFit="1" customWidth="1"/>
    <col min="12845" max="13056" width="9" style="159"/>
    <col min="13057" max="13093" width="2" style="159" customWidth="1"/>
    <col min="13094" max="13094" width="3.75" style="159" customWidth="1"/>
    <col min="13095" max="13098" width="2" style="159" customWidth="1"/>
    <col min="13099" max="13099" width="9" style="159"/>
    <col min="13100" max="13100" width="10.875" style="159" bestFit="1" customWidth="1"/>
    <col min="13101" max="13312" width="9" style="159"/>
    <col min="13313" max="13349" width="2" style="159" customWidth="1"/>
    <col min="13350" max="13350" width="3.75" style="159" customWidth="1"/>
    <col min="13351" max="13354" width="2" style="159" customWidth="1"/>
    <col min="13355" max="13355" width="9" style="159"/>
    <col min="13356" max="13356" width="10.875" style="159" bestFit="1" customWidth="1"/>
    <col min="13357" max="13568" width="9" style="159"/>
    <col min="13569" max="13605" width="2" style="159" customWidth="1"/>
    <col min="13606" max="13606" width="3.75" style="159" customWidth="1"/>
    <col min="13607" max="13610" width="2" style="159" customWidth="1"/>
    <col min="13611" max="13611" width="9" style="159"/>
    <col min="13612" max="13612" width="10.875" style="159" bestFit="1" customWidth="1"/>
    <col min="13613" max="13824" width="9" style="159"/>
    <col min="13825" max="13861" width="2" style="159" customWidth="1"/>
    <col min="13862" max="13862" width="3.75" style="159" customWidth="1"/>
    <col min="13863" max="13866" width="2" style="159" customWidth="1"/>
    <col min="13867" max="13867" width="9" style="159"/>
    <col min="13868" max="13868" width="10.875" style="159" bestFit="1" customWidth="1"/>
    <col min="13869" max="14080" width="9" style="159"/>
    <col min="14081" max="14117" width="2" style="159" customWidth="1"/>
    <col min="14118" max="14118" width="3.75" style="159" customWidth="1"/>
    <col min="14119" max="14122" width="2" style="159" customWidth="1"/>
    <col min="14123" max="14123" width="9" style="159"/>
    <col min="14124" max="14124" width="10.875" style="159" bestFit="1" customWidth="1"/>
    <col min="14125" max="14336" width="9" style="159"/>
    <col min="14337" max="14373" width="2" style="159" customWidth="1"/>
    <col min="14374" max="14374" width="3.75" style="159" customWidth="1"/>
    <col min="14375" max="14378" width="2" style="159" customWidth="1"/>
    <col min="14379" max="14379" width="9" style="159"/>
    <col min="14380" max="14380" width="10.875" style="159" bestFit="1" customWidth="1"/>
    <col min="14381" max="14592" width="9" style="159"/>
    <col min="14593" max="14629" width="2" style="159" customWidth="1"/>
    <col min="14630" max="14630" width="3.75" style="159" customWidth="1"/>
    <col min="14631" max="14634" width="2" style="159" customWidth="1"/>
    <col min="14635" max="14635" width="9" style="159"/>
    <col min="14636" max="14636" width="10.875" style="159" bestFit="1" customWidth="1"/>
    <col min="14637" max="14848" width="9" style="159"/>
    <col min="14849" max="14885" width="2" style="159" customWidth="1"/>
    <col min="14886" max="14886" width="3.75" style="159" customWidth="1"/>
    <col min="14887" max="14890" width="2" style="159" customWidth="1"/>
    <col min="14891" max="14891" width="9" style="159"/>
    <col min="14892" max="14892" width="10.875" style="159" bestFit="1" customWidth="1"/>
    <col min="14893" max="15104" width="9" style="159"/>
    <col min="15105" max="15141" width="2" style="159" customWidth="1"/>
    <col min="15142" max="15142" width="3.75" style="159" customWidth="1"/>
    <col min="15143" max="15146" width="2" style="159" customWidth="1"/>
    <col min="15147" max="15147" width="9" style="159"/>
    <col min="15148" max="15148" width="10.875" style="159" bestFit="1" customWidth="1"/>
    <col min="15149" max="15360" width="9" style="159"/>
    <col min="15361" max="15397" width="2" style="159" customWidth="1"/>
    <col min="15398" max="15398" width="3.75" style="159" customWidth="1"/>
    <col min="15399" max="15402" width="2" style="159" customWidth="1"/>
    <col min="15403" max="15403" width="9" style="159"/>
    <col min="15404" max="15404" width="10.875" style="159" bestFit="1" customWidth="1"/>
    <col min="15405" max="15616" width="9" style="159"/>
    <col min="15617" max="15653" width="2" style="159" customWidth="1"/>
    <col min="15654" max="15654" width="3.75" style="159" customWidth="1"/>
    <col min="15655" max="15658" width="2" style="159" customWidth="1"/>
    <col min="15659" max="15659" width="9" style="159"/>
    <col min="15660" max="15660" width="10.875" style="159" bestFit="1" customWidth="1"/>
    <col min="15661" max="15872" width="9" style="159"/>
    <col min="15873" max="15909" width="2" style="159" customWidth="1"/>
    <col min="15910" max="15910" width="3.75" style="159" customWidth="1"/>
    <col min="15911" max="15914" width="2" style="159" customWidth="1"/>
    <col min="15915" max="15915" width="9" style="159"/>
    <col min="15916" max="15916" width="10.875" style="159" bestFit="1" customWidth="1"/>
    <col min="15917" max="16128" width="9" style="159"/>
    <col min="16129" max="16165" width="2" style="159" customWidth="1"/>
    <col min="16166" max="16166" width="3.75" style="159" customWidth="1"/>
    <col min="16167" max="16170" width="2" style="159" customWidth="1"/>
    <col min="16171" max="16171" width="9" style="159"/>
    <col min="16172" max="16172" width="10.875" style="159" bestFit="1" customWidth="1"/>
    <col min="16173" max="16384" width="9" style="159"/>
  </cols>
  <sheetData>
    <row r="1" spans="1:38" ht="19.7" customHeight="1">
      <c r="O1" s="160" t="s">
        <v>154</v>
      </c>
      <c r="P1" s="160"/>
      <c r="Q1" s="160"/>
      <c r="R1" s="160"/>
      <c r="S1" s="160"/>
      <c r="T1" s="160"/>
      <c r="U1" s="160"/>
      <c r="V1" s="160"/>
      <c r="W1" s="160"/>
      <c r="X1" s="160"/>
      <c r="Y1" s="160"/>
    </row>
    <row r="2" spans="1:38" ht="19.7" customHeight="1">
      <c r="N2" s="161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</row>
    <row r="3" spans="1:38" ht="9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</row>
    <row r="4" spans="1:38" ht="24.95" customHeight="1">
      <c r="A4" s="162" t="s">
        <v>155</v>
      </c>
      <c r="G4" s="163" t="s">
        <v>156</v>
      </c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59" t="s">
        <v>157</v>
      </c>
      <c r="V4" s="164" t="s">
        <v>158</v>
      </c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</row>
    <row r="5" spans="1:38" ht="24.95" customHeight="1">
      <c r="A5" s="162" t="s">
        <v>3</v>
      </c>
      <c r="B5" s="164"/>
      <c r="C5" s="164" t="s">
        <v>159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2" t="s">
        <v>160</v>
      </c>
      <c r="U5" s="165"/>
      <c r="V5" s="166">
        <v>1</v>
      </c>
      <c r="W5" s="166"/>
      <c r="X5" s="167" t="s">
        <v>198</v>
      </c>
      <c r="Y5" s="167"/>
      <c r="Z5" s="167"/>
      <c r="AA5" s="167"/>
      <c r="AB5" s="167"/>
      <c r="AC5" s="166">
        <v>2569</v>
      </c>
      <c r="AD5" s="167"/>
      <c r="AE5" s="167"/>
      <c r="AF5" s="165"/>
      <c r="AG5" s="165"/>
      <c r="AH5" s="165"/>
      <c r="AI5" s="165"/>
      <c r="AJ5" s="165"/>
      <c r="AK5" s="165"/>
      <c r="AL5" s="165"/>
    </row>
    <row r="6" spans="1:38" ht="24.95" customHeight="1">
      <c r="A6" s="162" t="s">
        <v>161</v>
      </c>
      <c r="C6" s="164"/>
      <c r="D6" s="168" t="s">
        <v>162</v>
      </c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</row>
    <row r="7" spans="1:38" ht="28.5" customHeight="1">
      <c r="A7" s="159" t="s">
        <v>163</v>
      </c>
      <c r="D7" s="159" t="s">
        <v>144</v>
      </c>
    </row>
    <row r="8" spans="1:38" ht="8.25" customHeight="1">
      <c r="G8" s="169"/>
      <c r="W8" s="169"/>
      <c r="X8" s="169"/>
      <c r="Y8" s="169"/>
      <c r="Z8" s="169"/>
      <c r="AA8" s="169"/>
    </row>
    <row r="9" spans="1:38" ht="19.7" customHeight="1">
      <c r="G9" s="170" t="s">
        <v>164</v>
      </c>
      <c r="AL9" s="171"/>
    </row>
    <row r="10" spans="1:38" ht="19.7" customHeight="1">
      <c r="A10" s="159" t="s">
        <v>165</v>
      </c>
      <c r="G10" s="172"/>
      <c r="H10" s="172"/>
      <c r="I10" s="172"/>
      <c r="J10" s="172"/>
      <c r="K10" s="172"/>
      <c r="L10" s="172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</row>
    <row r="11" spans="1:38" ht="6" customHeight="1"/>
    <row r="12" spans="1:38" ht="19.7" customHeight="1">
      <c r="G12" s="159" t="s">
        <v>166</v>
      </c>
      <c r="AL12" s="171"/>
    </row>
    <row r="13" spans="1:38" ht="19.7" customHeight="1">
      <c r="A13" s="159" t="s">
        <v>167</v>
      </c>
      <c r="AL13" s="171" t="s">
        <v>168</v>
      </c>
    </row>
    <row r="14" spans="1:38" ht="19.7" customHeight="1">
      <c r="A14" s="159" t="s">
        <v>169</v>
      </c>
      <c r="H14" s="169"/>
      <c r="I14" s="170"/>
      <c r="J14" s="174"/>
      <c r="K14" s="174"/>
      <c r="L14" s="174"/>
      <c r="M14" s="174"/>
      <c r="N14" s="174"/>
      <c r="O14" s="174"/>
      <c r="P14" s="174"/>
      <c r="Q14" s="174"/>
      <c r="R14" s="174"/>
    </row>
    <row r="15" spans="1:38" ht="8.25" customHeight="1">
      <c r="G15" s="169"/>
      <c r="W15" s="169"/>
      <c r="X15" s="169"/>
      <c r="Y15" s="169"/>
      <c r="Z15" s="169"/>
      <c r="AA15" s="169"/>
    </row>
    <row r="16" spans="1:38" ht="19.7" customHeight="1">
      <c r="G16" s="159" t="s">
        <v>170</v>
      </c>
    </row>
    <row r="17" spans="1:38" ht="19.7" customHeight="1"/>
    <row r="18" spans="1:38" ht="19.7" customHeight="1"/>
    <row r="19" spans="1:38" ht="19.7" customHeight="1">
      <c r="G19" s="170"/>
      <c r="R19" s="175"/>
      <c r="T19" s="176"/>
      <c r="U19" s="177" t="s">
        <v>171</v>
      </c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L19" s="171"/>
    </row>
    <row r="20" spans="1:38" ht="19.7" customHeight="1">
      <c r="A20" s="178"/>
      <c r="B20" s="178"/>
      <c r="C20" s="178"/>
      <c r="D20" s="178"/>
      <c r="E20" s="178"/>
      <c r="F20" s="178"/>
      <c r="R20" s="175"/>
      <c r="S20" s="175"/>
      <c r="T20" s="175"/>
      <c r="U20" s="179" t="s">
        <v>172</v>
      </c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5"/>
      <c r="AH20" s="175"/>
      <c r="AI20" s="175"/>
      <c r="AJ20" s="175"/>
      <c r="AK20" s="175"/>
      <c r="AL20" s="175"/>
    </row>
    <row r="21" spans="1:38" ht="19.7" customHeight="1">
      <c r="A21" s="180"/>
      <c r="B21" s="180"/>
      <c r="C21" s="180"/>
      <c r="D21" s="180"/>
      <c r="E21" s="180"/>
      <c r="F21" s="180"/>
      <c r="G21" s="170"/>
      <c r="Q21" s="181"/>
      <c r="S21" s="175"/>
      <c r="T21" s="175"/>
      <c r="U21" s="179" t="s">
        <v>143</v>
      </c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5"/>
      <c r="AH21" s="181"/>
      <c r="AI21" s="181"/>
      <c r="AJ21" s="181"/>
      <c r="AK21" s="181"/>
    </row>
    <row r="22" spans="1:38" ht="20.100000000000001" customHeight="1"/>
    <row r="23" spans="1:38" ht="20.100000000000001" customHeight="1"/>
    <row r="24" spans="1:38" ht="20.100000000000001" customHeight="1">
      <c r="J24" s="169" t="s">
        <v>173</v>
      </c>
      <c r="K24" s="159" t="s">
        <v>174</v>
      </c>
    </row>
    <row r="25" spans="1:38" ht="20.100000000000001" customHeight="1">
      <c r="J25" s="169" t="s">
        <v>173</v>
      </c>
      <c r="K25" s="159" t="s">
        <v>175</v>
      </c>
    </row>
    <row r="26" spans="1:38" ht="20.100000000000001" customHeight="1">
      <c r="J26" s="169"/>
      <c r="K26" s="159" t="s">
        <v>176</v>
      </c>
    </row>
    <row r="27" spans="1:38" ht="20.100000000000001" customHeight="1">
      <c r="J27" s="169" t="s">
        <v>173</v>
      </c>
      <c r="K27" s="159" t="s">
        <v>177</v>
      </c>
    </row>
    <row r="28" spans="1:38" ht="20.100000000000001" customHeight="1"/>
    <row r="29" spans="1:38" ht="20.100000000000001" customHeight="1">
      <c r="U29" s="182" t="s">
        <v>178</v>
      </c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</row>
    <row r="30" spans="1:38" ht="20.100000000000001" customHeight="1">
      <c r="R30" s="175"/>
      <c r="T30" s="183"/>
      <c r="U30" s="179" t="s">
        <v>179</v>
      </c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</row>
    <row r="31" spans="1:38" ht="20.100000000000001" customHeight="1">
      <c r="R31" s="175"/>
      <c r="S31" s="175"/>
      <c r="T31" s="175"/>
      <c r="U31" s="179" t="s">
        <v>144</v>
      </c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</row>
    <row r="32" spans="1:38" ht="20.100000000000001" customHeight="1">
      <c r="S32" s="175"/>
      <c r="T32" s="175"/>
      <c r="U32" s="184" t="s">
        <v>199</v>
      </c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</row>
    <row r="33" spans="21:29" ht="20.100000000000001" customHeight="1">
      <c r="U33" s="186"/>
      <c r="V33" s="187"/>
      <c r="W33" s="187"/>
      <c r="X33" s="187"/>
      <c r="Y33" s="187"/>
      <c r="Z33" s="187"/>
      <c r="AA33" s="187"/>
      <c r="AB33" s="187"/>
      <c r="AC33" s="187"/>
    </row>
  </sheetData>
  <mergeCells count="13">
    <mergeCell ref="U32:AF32"/>
    <mergeCell ref="U19:AF19"/>
    <mergeCell ref="U20:AF20"/>
    <mergeCell ref="U21:AF21"/>
    <mergeCell ref="U29:AF29"/>
    <mergeCell ref="U30:AF30"/>
    <mergeCell ref="U31:AF31"/>
    <mergeCell ref="O1:Y3"/>
    <mergeCell ref="G4:R4"/>
    <mergeCell ref="V5:W5"/>
    <mergeCell ref="X5:AB5"/>
    <mergeCell ref="AC5:AE5"/>
    <mergeCell ref="D6:AL6"/>
  </mergeCells>
  <pageMargins left="0.7" right="0.7" top="0.75" bottom="0.75" header="0.3" footer="0.3"/>
  <pageSetup paperSize="9" scale="98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view="pageBreakPreview" topLeftCell="A18" zoomScale="60" zoomScaleNormal="100" workbookViewId="0">
      <selection activeCell="T51" sqref="T51"/>
    </sheetView>
  </sheetViews>
  <sheetFormatPr defaultColWidth="12.625" defaultRowHeight="23.25"/>
  <cols>
    <col min="1" max="1" width="4" style="74" customWidth="1"/>
    <col min="2" max="2" width="45.375" style="28" customWidth="1"/>
    <col min="3" max="3" width="38.125" style="28" customWidth="1"/>
    <col min="4" max="4" width="17.125" style="28" customWidth="1"/>
    <col min="5" max="5" width="7.5" style="28" hidden="1" customWidth="1"/>
    <col min="6" max="6" width="7.875" style="28" hidden="1" customWidth="1"/>
    <col min="7" max="7" width="4.875" style="28" hidden="1" customWidth="1"/>
    <col min="8" max="8" width="4.5" style="28" hidden="1" customWidth="1"/>
    <col min="9" max="9" width="15.25" style="75" customWidth="1"/>
    <col min="10" max="10" width="11.625" style="103" customWidth="1"/>
    <col min="11" max="11" width="30" style="74" customWidth="1"/>
    <col min="12" max="12" width="15.375" style="73" hidden="1" customWidth="1"/>
    <col min="13" max="13" width="17" style="28" hidden="1" customWidth="1"/>
    <col min="14" max="21" width="8.625" style="28" customWidth="1"/>
    <col min="22" max="16384" width="12.625" style="28"/>
  </cols>
  <sheetData>
    <row r="1" spans="1:13">
      <c r="A1" s="117" t="s">
        <v>121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27"/>
    </row>
    <row r="2" spans="1:13">
      <c r="A2" s="117" t="s">
        <v>131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27"/>
    </row>
    <row r="3" spans="1:13">
      <c r="A3" s="117" t="s">
        <v>150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27"/>
    </row>
    <row r="4" spans="1:13">
      <c r="A4" s="123" t="s">
        <v>151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27"/>
    </row>
    <row r="5" spans="1:13">
      <c r="A5" s="125" t="s">
        <v>3</v>
      </c>
      <c r="B5" s="127" t="s">
        <v>105</v>
      </c>
      <c r="C5" s="127" t="s">
        <v>30</v>
      </c>
      <c r="D5" s="121" t="s">
        <v>31</v>
      </c>
      <c r="E5" s="121"/>
      <c r="F5" s="121"/>
      <c r="G5" s="121"/>
      <c r="H5" s="121"/>
      <c r="I5" s="129" t="s">
        <v>32</v>
      </c>
      <c r="J5" s="132" t="s">
        <v>33</v>
      </c>
      <c r="K5" s="127" t="s">
        <v>34</v>
      </c>
      <c r="L5" s="120" t="s">
        <v>84</v>
      </c>
      <c r="M5" s="121" t="s">
        <v>85</v>
      </c>
    </row>
    <row r="6" spans="1:13">
      <c r="A6" s="126"/>
      <c r="B6" s="128"/>
      <c r="C6" s="128"/>
      <c r="D6" s="121"/>
      <c r="E6" s="121"/>
      <c r="F6" s="121"/>
      <c r="G6" s="121"/>
      <c r="H6" s="121"/>
      <c r="I6" s="130"/>
      <c r="J6" s="132"/>
      <c r="K6" s="131"/>
      <c r="L6" s="120"/>
      <c r="M6" s="121"/>
    </row>
    <row r="7" spans="1:13" ht="24" thickBot="1">
      <c r="A7" s="126"/>
      <c r="B7" s="128"/>
      <c r="C7" s="128"/>
      <c r="D7" s="121"/>
      <c r="E7" s="121"/>
      <c r="F7" s="121"/>
      <c r="G7" s="121"/>
      <c r="H7" s="121"/>
      <c r="I7" s="130"/>
      <c r="J7" s="132"/>
      <c r="K7" s="131"/>
      <c r="L7" s="120"/>
      <c r="M7" s="121"/>
    </row>
    <row r="8" spans="1:13" s="38" customFormat="1" ht="24" thickTop="1">
      <c r="A8" s="82">
        <v>1</v>
      </c>
      <c r="B8" s="32" t="s">
        <v>88</v>
      </c>
      <c r="C8" s="33" t="s">
        <v>135</v>
      </c>
      <c r="D8" s="104">
        <v>4223100</v>
      </c>
      <c r="E8" s="34"/>
      <c r="F8" s="34"/>
      <c r="G8" s="34"/>
      <c r="H8" s="34"/>
      <c r="I8" s="94">
        <f>I11+I26</f>
        <v>1302014.6200000001</v>
      </c>
      <c r="J8" s="94">
        <v>30.83</v>
      </c>
      <c r="K8" s="35" t="s">
        <v>126</v>
      </c>
      <c r="L8" s="36"/>
      <c r="M8" s="37"/>
    </row>
    <row r="9" spans="1:13" s="31" customFormat="1">
      <c r="A9" s="83"/>
      <c r="B9" s="39" t="s">
        <v>89</v>
      </c>
      <c r="C9" s="40"/>
      <c r="D9" s="104">
        <v>4223100</v>
      </c>
      <c r="E9" s="41"/>
      <c r="F9" s="41"/>
      <c r="G9" s="41"/>
      <c r="H9" s="41"/>
      <c r="I9" s="94">
        <v>1302014.6200000001</v>
      </c>
      <c r="J9" s="94">
        <v>30.83</v>
      </c>
      <c r="K9" s="30"/>
      <c r="L9" s="29"/>
      <c r="M9" s="30"/>
    </row>
    <row r="10" spans="1:13" s="31" customFormat="1">
      <c r="A10" s="83"/>
      <c r="B10" s="39" t="s">
        <v>90</v>
      </c>
      <c r="C10" s="40"/>
      <c r="D10" s="104">
        <v>4223100</v>
      </c>
      <c r="E10" s="41"/>
      <c r="F10" s="41"/>
      <c r="G10" s="41"/>
      <c r="H10" s="41"/>
      <c r="I10" s="94">
        <v>1302014.6200000001</v>
      </c>
      <c r="J10" s="94">
        <v>30.83</v>
      </c>
      <c r="K10" s="30"/>
      <c r="L10" s="29"/>
      <c r="M10" s="30"/>
    </row>
    <row r="11" spans="1:13" s="31" customFormat="1">
      <c r="A11" s="83"/>
      <c r="B11" s="39" t="s">
        <v>91</v>
      </c>
      <c r="C11" s="40"/>
      <c r="D11" s="76">
        <v>4130100</v>
      </c>
      <c r="E11" s="41"/>
      <c r="F11" s="41"/>
      <c r="G11" s="41"/>
      <c r="H11" s="41"/>
      <c r="I11" s="95">
        <f>I12+I16+I17+I18+I20+I21+I22+I23+I24+I25</f>
        <v>1209014.6200000001</v>
      </c>
      <c r="J11" s="96">
        <v>29.27</v>
      </c>
      <c r="K11" s="30"/>
      <c r="L11" s="29"/>
      <c r="M11" s="30"/>
    </row>
    <row r="12" spans="1:13" s="38" customFormat="1">
      <c r="A12" s="83"/>
      <c r="B12" s="42" t="s">
        <v>92</v>
      </c>
      <c r="C12" s="43" t="s">
        <v>122</v>
      </c>
      <c r="D12" s="77">
        <v>1644000</v>
      </c>
      <c r="E12" s="45"/>
      <c r="F12" s="45"/>
      <c r="G12" s="45"/>
      <c r="H12" s="45"/>
      <c r="I12" s="86">
        <v>501700</v>
      </c>
      <c r="J12" s="96">
        <v>30.52</v>
      </c>
      <c r="K12" s="46"/>
      <c r="L12" s="47">
        <v>428800</v>
      </c>
      <c r="M12" s="48">
        <f>L12/8</f>
        <v>53600</v>
      </c>
    </row>
    <row r="13" spans="1:13" s="38" customFormat="1">
      <c r="A13" s="83"/>
      <c r="B13" s="49" t="s">
        <v>114</v>
      </c>
      <c r="C13" s="33" t="s">
        <v>146</v>
      </c>
      <c r="D13" s="77">
        <v>42500</v>
      </c>
      <c r="E13" s="51"/>
      <c r="F13" s="51"/>
      <c r="G13" s="51"/>
      <c r="H13" s="51"/>
      <c r="I13" s="96">
        <v>0</v>
      </c>
      <c r="J13" s="96">
        <v>0</v>
      </c>
      <c r="K13" s="52"/>
      <c r="L13" s="47">
        <f>29400+200</f>
        <v>29600</v>
      </c>
      <c r="M13" s="48">
        <f t="shared" ref="M13:M19" si="0">L13/8</f>
        <v>3700</v>
      </c>
    </row>
    <row r="14" spans="1:13" s="38" customFormat="1">
      <c r="A14" s="83"/>
      <c r="B14" s="49" t="s">
        <v>93</v>
      </c>
      <c r="C14" s="33" t="s">
        <v>146</v>
      </c>
      <c r="D14" s="77">
        <v>3000</v>
      </c>
      <c r="E14" s="51"/>
      <c r="F14" s="51"/>
      <c r="G14" s="51"/>
      <c r="H14" s="51"/>
      <c r="I14" s="96">
        <v>0</v>
      </c>
      <c r="J14" s="96">
        <v>0</v>
      </c>
      <c r="K14" s="52"/>
      <c r="L14" s="47">
        <v>6100</v>
      </c>
      <c r="M14" s="48">
        <f t="shared" si="0"/>
        <v>762.5</v>
      </c>
    </row>
    <row r="15" spans="1:13" s="38" customFormat="1">
      <c r="A15" s="83"/>
      <c r="B15" s="49" t="s">
        <v>94</v>
      </c>
      <c r="C15" s="33" t="s">
        <v>146</v>
      </c>
      <c r="D15" s="77">
        <v>58300</v>
      </c>
      <c r="E15" s="51"/>
      <c r="F15" s="51"/>
      <c r="G15" s="51"/>
      <c r="H15" s="51"/>
      <c r="I15" s="96">
        <v>0</v>
      </c>
      <c r="J15" s="96">
        <v>0</v>
      </c>
      <c r="K15" s="52"/>
      <c r="L15" s="47">
        <v>37200</v>
      </c>
      <c r="M15" s="48">
        <f t="shared" si="0"/>
        <v>4650</v>
      </c>
    </row>
    <row r="16" spans="1:13" s="38" customFormat="1">
      <c r="A16" s="83"/>
      <c r="B16" s="49" t="s">
        <v>95</v>
      </c>
      <c r="C16" s="50" t="s">
        <v>129</v>
      </c>
      <c r="D16" s="77">
        <v>151200</v>
      </c>
      <c r="E16" s="51"/>
      <c r="F16" s="51"/>
      <c r="G16" s="51"/>
      <c r="H16" s="51"/>
      <c r="I16" s="86">
        <v>125000</v>
      </c>
      <c r="J16" s="96">
        <v>82.67</v>
      </c>
      <c r="K16" s="52"/>
      <c r="L16" s="47">
        <v>76900</v>
      </c>
      <c r="M16" s="48">
        <f t="shared" si="0"/>
        <v>9612.5</v>
      </c>
    </row>
    <row r="17" spans="1:13" s="38" customFormat="1">
      <c r="A17" s="84"/>
      <c r="B17" s="49" t="s">
        <v>96</v>
      </c>
      <c r="C17" s="50" t="s">
        <v>153</v>
      </c>
      <c r="D17" s="77">
        <v>32300</v>
      </c>
      <c r="E17" s="51"/>
      <c r="F17" s="51"/>
      <c r="G17" s="51"/>
      <c r="H17" s="51"/>
      <c r="I17" s="96">
        <v>32300</v>
      </c>
      <c r="J17" s="96">
        <v>100</v>
      </c>
      <c r="K17" s="52"/>
      <c r="L17" s="47">
        <v>21100</v>
      </c>
      <c r="M17" s="48">
        <f t="shared" si="0"/>
        <v>2637.5</v>
      </c>
    </row>
    <row r="18" spans="1:13" s="38" customFormat="1">
      <c r="A18" s="83"/>
      <c r="B18" s="49" t="s">
        <v>97</v>
      </c>
      <c r="C18" s="50" t="s">
        <v>130</v>
      </c>
      <c r="D18" s="77">
        <v>71500</v>
      </c>
      <c r="E18" s="51"/>
      <c r="F18" s="51"/>
      <c r="G18" s="51"/>
      <c r="H18" s="51"/>
      <c r="I18" s="86">
        <v>71500</v>
      </c>
      <c r="J18" s="96">
        <v>100</v>
      </c>
      <c r="K18" s="53"/>
      <c r="L18" s="47">
        <v>11200</v>
      </c>
      <c r="M18" s="48">
        <f t="shared" si="0"/>
        <v>1400</v>
      </c>
    </row>
    <row r="19" spans="1:13" s="38" customFormat="1">
      <c r="A19" s="83"/>
      <c r="B19" s="49" t="s">
        <v>98</v>
      </c>
      <c r="C19" s="33" t="s">
        <v>146</v>
      </c>
      <c r="D19" s="77">
        <v>900</v>
      </c>
      <c r="E19" s="51"/>
      <c r="F19" s="51"/>
      <c r="G19" s="51"/>
      <c r="H19" s="51"/>
      <c r="I19" s="96">
        <v>0</v>
      </c>
      <c r="J19" s="96">
        <v>0</v>
      </c>
      <c r="K19" s="52"/>
      <c r="L19" s="47">
        <v>1600</v>
      </c>
      <c r="M19" s="48">
        <f t="shared" si="0"/>
        <v>200</v>
      </c>
    </row>
    <row r="20" spans="1:13" s="38" customFormat="1">
      <c r="A20" s="83"/>
      <c r="B20" s="49" t="s">
        <v>103</v>
      </c>
      <c r="C20" s="50" t="s">
        <v>128</v>
      </c>
      <c r="D20" s="77">
        <v>12500</v>
      </c>
      <c r="E20" s="51"/>
      <c r="F20" s="51"/>
      <c r="G20" s="51"/>
      <c r="H20" s="51"/>
      <c r="I20" s="86">
        <v>10000</v>
      </c>
      <c r="J20" s="96">
        <v>80</v>
      </c>
      <c r="K20" s="52"/>
      <c r="L20" s="47">
        <v>8200</v>
      </c>
      <c r="M20" s="48">
        <f t="shared" ref="M20:M50" si="1">L20/8</f>
        <v>1025</v>
      </c>
    </row>
    <row r="21" spans="1:13">
      <c r="A21" s="83"/>
      <c r="B21" s="49" t="s">
        <v>99</v>
      </c>
      <c r="C21" s="50" t="s">
        <v>123</v>
      </c>
      <c r="D21" s="77">
        <v>2036300</v>
      </c>
      <c r="E21" s="51"/>
      <c r="F21" s="51"/>
      <c r="G21" s="51"/>
      <c r="H21" s="51"/>
      <c r="I21" s="86">
        <v>415614.62</v>
      </c>
      <c r="J21" s="96">
        <v>20.41</v>
      </c>
      <c r="K21" s="52"/>
      <c r="L21" s="54">
        <v>705700</v>
      </c>
      <c r="M21" s="55">
        <f t="shared" si="1"/>
        <v>88212.5</v>
      </c>
    </row>
    <row r="22" spans="1:13" s="38" customFormat="1">
      <c r="A22" s="83"/>
      <c r="B22" s="49" t="s">
        <v>100</v>
      </c>
      <c r="C22" s="50" t="s">
        <v>153</v>
      </c>
      <c r="D22" s="77">
        <v>8900</v>
      </c>
      <c r="E22" s="51"/>
      <c r="F22" s="51"/>
      <c r="G22" s="51"/>
      <c r="H22" s="51"/>
      <c r="I22" s="96">
        <v>8900</v>
      </c>
      <c r="J22" s="96">
        <v>100</v>
      </c>
      <c r="K22" s="52"/>
      <c r="L22" s="47">
        <v>5800</v>
      </c>
      <c r="M22" s="48">
        <f t="shared" si="1"/>
        <v>725</v>
      </c>
    </row>
    <row r="23" spans="1:13" s="38" customFormat="1">
      <c r="A23" s="83"/>
      <c r="B23" s="49" t="s">
        <v>101</v>
      </c>
      <c r="C23" s="50" t="s">
        <v>124</v>
      </c>
      <c r="D23" s="77">
        <v>44700</v>
      </c>
      <c r="E23" s="51"/>
      <c r="F23" s="51"/>
      <c r="G23" s="51"/>
      <c r="H23" s="51"/>
      <c r="I23" s="86">
        <v>30000</v>
      </c>
      <c r="J23" s="96">
        <v>66.959999999999994</v>
      </c>
      <c r="K23" s="53"/>
      <c r="L23" s="47">
        <v>39100</v>
      </c>
      <c r="M23" s="48">
        <f t="shared" si="1"/>
        <v>4887.5</v>
      </c>
    </row>
    <row r="24" spans="1:13" s="38" customFormat="1">
      <c r="A24" s="83"/>
      <c r="B24" s="49" t="s">
        <v>132</v>
      </c>
      <c r="C24" s="50" t="s">
        <v>153</v>
      </c>
      <c r="D24" s="77">
        <v>8000</v>
      </c>
      <c r="E24" s="56"/>
      <c r="F24" s="56"/>
      <c r="G24" s="56"/>
      <c r="H24" s="56"/>
      <c r="I24" s="96">
        <v>6000</v>
      </c>
      <c r="J24" s="96">
        <v>75</v>
      </c>
      <c r="K24" s="52"/>
      <c r="L24" s="47"/>
      <c r="M24" s="48"/>
    </row>
    <row r="25" spans="1:13" s="38" customFormat="1">
      <c r="A25" s="83"/>
      <c r="B25" s="49" t="s">
        <v>133</v>
      </c>
      <c r="C25" s="50" t="s">
        <v>153</v>
      </c>
      <c r="D25" s="78">
        <v>16000</v>
      </c>
      <c r="E25" s="51"/>
      <c r="F25" s="51"/>
      <c r="G25" s="51"/>
      <c r="H25" s="51"/>
      <c r="I25" s="96">
        <v>8000</v>
      </c>
      <c r="J25" s="96">
        <v>50</v>
      </c>
      <c r="K25" s="52"/>
      <c r="L25" s="47">
        <v>10000</v>
      </c>
      <c r="M25" s="48">
        <f t="shared" ref="M25" si="2">L25/8</f>
        <v>1250</v>
      </c>
    </row>
    <row r="26" spans="1:13" s="38" customFormat="1" ht="93">
      <c r="A26" s="85"/>
      <c r="B26" s="49" t="s">
        <v>102</v>
      </c>
      <c r="C26" s="50" t="s">
        <v>125</v>
      </c>
      <c r="D26" s="78">
        <v>93000</v>
      </c>
      <c r="E26" s="51"/>
      <c r="F26" s="51"/>
      <c r="G26" s="51"/>
      <c r="H26" s="51"/>
      <c r="I26" s="86">
        <v>93000</v>
      </c>
      <c r="J26" s="96">
        <v>100</v>
      </c>
      <c r="K26" s="92" t="s">
        <v>145</v>
      </c>
      <c r="L26" s="47">
        <v>60700</v>
      </c>
      <c r="M26" s="48">
        <f t="shared" si="1"/>
        <v>7587.5</v>
      </c>
    </row>
    <row r="27" spans="1:13" s="38" customFormat="1">
      <c r="A27" s="108">
        <v>2</v>
      </c>
      <c r="B27" s="49" t="s">
        <v>69</v>
      </c>
      <c r="C27" s="33" t="s">
        <v>146</v>
      </c>
      <c r="D27" s="78">
        <v>154900</v>
      </c>
      <c r="E27" s="51"/>
      <c r="F27" s="51"/>
      <c r="G27" s="51"/>
      <c r="H27" s="51"/>
      <c r="I27" s="96">
        <v>0</v>
      </c>
      <c r="J27" s="96">
        <v>0</v>
      </c>
      <c r="K27" s="58"/>
      <c r="L27" s="47">
        <v>50300</v>
      </c>
      <c r="M27" s="48">
        <f t="shared" si="1"/>
        <v>6287.5</v>
      </c>
    </row>
    <row r="28" spans="1:13" s="31" customFormat="1">
      <c r="A28" s="109"/>
      <c r="B28" s="39" t="s">
        <v>104</v>
      </c>
      <c r="C28" s="33" t="s">
        <v>146</v>
      </c>
      <c r="D28" s="79">
        <v>154900</v>
      </c>
      <c r="E28" s="39"/>
      <c r="F28" s="39"/>
      <c r="G28" s="39"/>
      <c r="H28" s="39"/>
      <c r="I28" s="96">
        <v>0</v>
      </c>
      <c r="J28" s="96">
        <v>0</v>
      </c>
      <c r="K28" s="30"/>
      <c r="L28" s="29"/>
      <c r="M28" s="30"/>
    </row>
    <row r="29" spans="1:13" s="31" customFormat="1">
      <c r="A29" s="109"/>
      <c r="B29" s="39" t="s">
        <v>90</v>
      </c>
      <c r="C29" s="33" t="s">
        <v>146</v>
      </c>
      <c r="D29" s="79">
        <v>154900</v>
      </c>
      <c r="E29" s="39"/>
      <c r="F29" s="39"/>
      <c r="G29" s="39"/>
      <c r="H29" s="39"/>
      <c r="I29" s="96">
        <v>0</v>
      </c>
      <c r="J29" s="96">
        <v>0</v>
      </c>
      <c r="K29" s="30"/>
      <c r="L29" s="29"/>
      <c r="M29" s="30"/>
    </row>
    <row r="30" spans="1:13" s="38" customFormat="1">
      <c r="A30" s="110"/>
      <c r="B30" s="59" t="s">
        <v>91</v>
      </c>
      <c r="C30" s="33" t="s">
        <v>146</v>
      </c>
      <c r="D30" s="80">
        <v>154900</v>
      </c>
      <c r="E30" s="59"/>
      <c r="F30" s="59"/>
      <c r="G30" s="59"/>
      <c r="H30" s="59"/>
      <c r="I30" s="96">
        <v>0</v>
      </c>
      <c r="J30" s="96">
        <v>0</v>
      </c>
      <c r="K30" s="61"/>
      <c r="L30" s="36">
        <v>50300</v>
      </c>
      <c r="M30" s="37"/>
    </row>
    <row r="31" spans="1:13" s="38" customFormat="1">
      <c r="A31" s="111">
        <v>3</v>
      </c>
      <c r="B31" s="49" t="s">
        <v>86</v>
      </c>
      <c r="C31" s="50" t="s">
        <v>137</v>
      </c>
      <c r="D31" s="77">
        <f>D32</f>
        <v>204000</v>
      </c>
      <c r="E31" s="44"/>
      <c r="F31" s="44"/>
      <c r="G31" s="44"/>
      <c r="H31" s="44"/>
      <c r="I31" s="97">
        <v>92750</v>
      </c>
      <c r="J31" s="97">
        <v>16.23</v>
      </c>
      <c r="K31" s="62" t="s">
        <v>36</v>
      </c>
      <c r="L31" s="47"/>
      <c r="M31" s="48"/>
    </row>
    <row r="32" spans="1:13">
      <c r="A32" s="112"/>
      <c r="B32" s="63" t="s">
        <v>111</v>
      </c>
      <c r="C32" s="50" t="s">
        <v>137</v>
      </c>
      <c r="D32" s="81">
        <f>D33+D34+D35+D36+D37</f>
        <v>204000</v>
      </c>
      <c r="E32" s="64"/>
      <c r="F32" s="64"/>
      <c r="G32" s="64"/>
      <c r="H32" s="64"/>
      <c r="I32" s="97">
        <f>I33+I34+I35+I36+I37</f>
        <v>92750</v>
      </c>
      <c r="J32" s="97">
        <v>16.23</v>
      </c>
      <c r="K32" s="65"/>
      <c r="L32" s="54"/>
      <c r="M32" s="55"/>
    </row>
    <row r="33" spans="1:17" s="38" customFormat="1">
      <c r="A33" s="112"/>
      <c r="B33" s="63" t="s">
        <v>116</v>
      </c>
      <c r="C33" s="33" t="s">
        <v>146</v>
      </c>
      <c r="D33" s="78">
        <v>35000</v>
      </c>
      <c r="E33" s="51"/>
      <c r="F33" s="51"/>
      <c r="G33" s="51"/>
      <c r="H33" s="51"/>
      <c r="I33" s="96">
        <v>0</v>
      </c>
      <c r="J33" s="96">
        <v>0</v>
      </c>
      <c r="K33" s="58"/>
      <c r="L33" s="47">
        <v>7200</v>
      </c>
      <c r="M33" s="48">
        <f t="shared" ref="M33:M45" si="3">L33/8</f>
        <v>900</v>
      </c>
    </row>
    <row r="34" spans="1:17" s="38" customFormat="1">
      <c r="A34" s="112"/>
      <c r="B34" s="63" t="s">
        <v>117</v>
      </c>
      <c r="C34" s="50" t="s">
        <v>153</v>
      </c>
      <c r="D34" s="77">
        <v>16500</v>
      </c>
      <c r="E34" s="45"/>
      <c r="F34" s="45"/>
      <c r="G34" s="45"/>
      <c r="H34" s="45"/>
      <c r="I34" s="96">
        <v>16500</v>
      </c>
      <c r="J34" s="96">
        <v>100</v>
      </c>
      <c r="K34" s="62"/>
      <c r="L34" s="47"/>
      <c r="M34" s="48"/>
    </row>
    <row r="35" spans="1:17" s="38" customFormat="1">
      <c r="A35" s="112"/>
      <c r="B35" s="63" t="s">
        <v>118</v>
      </c>
      <c r="C35" s="50" t="s">
        <v>127</v>
      </c>
      <c r="D35" s="78">
        <v>72500</v>
      </c>
      <c r="E35" s="51"/>
      <c r="F35" s="51"/>
      <c r="G35" s="51"/>
      <c r="H35" s="51"/>
      <c r="I35" s="98">
        <v>36250</v>
      </c>
      <c r="J35" s="96">
        <v>50</v>
      </c>
      <c r="K35" s="58"/>
      <c r="L35" s="47">
        <v>7000</v>
      </c>
      <c r="M35" s="48">
        <f t="shared" ref="M35" si="4">L35/8</f>
        <v>875</v>
      </c>
    </row>
    <row r="36" spans="1:17" s="38" customFormat="1">
      <c r="A36" s="112"/>
      <c r="B36" s="63" t="s">
        <v>119</v>
      </c>
      <c r="C36" s="50" t="s">
        <v>153</v>
      </c>
      <c r="D36" s="78">
        <v>20000</v>
      </c>
      <c r="E36" s="51"/>
      <c r="F36" s="51"/>
      <c r="G36" s="51"/>
      <c r="H36" s="51"/>
      <c r="I36" s="96">
        <v>10000</v>
      </c>
      <c r="J36" s="96">
        <v>50</v>
      </c>
      <c r="K36" s="58"/>
      <c r="L36" s="47"/>
      <c r="M36" s="48"/>
    </row>
    <row r="37" spans="1:17" s="38" customFormat="1">
      <c r="A37" s="113"/>
      <c r="B37" s="63" t="s">
        <v>120</v>
      </c>
      <c r="C37" s="50" t="s">
        <v>153</v>
      </c>
      <c r="D37" s="78">
        <v>60000</v>
      </c>
      <c r="E37" s="51"/>
      <c r="F37" s="51"/>
      <c r="G37" s="51"/>
      <c r="H37" s="51"/>
      <c r="I37" s="98">
        <v>30000</v>
      </c>
      <c r="J37" s="96">
        <v>50</v>
      </c>
      <c r="K37" s="58"/>
      <c r="L37" s="47"/>
      <c r="M37" s="48"/>
    </row>
    <row r="38" spans="1:17" s="38" customFormat="1">
      <c r="A38" s="119">
        <v>4</v>
      </c>
      <c r="B38" s="63" t="s">
        <v>106</v>
      </c>
      <c r="C38" s="33" t="s">
        <v>146</v>
      </c>
      <c r="D38" s="78">
        <f>SUM(D39)</f>
        <v>1140</v>
      </c>
      <c r="E38" s="51"/>
      <c r="F38" s="51"/>
      <c r="G38" s="51"/>
      <c r="H38" s="51"/>
      <c r="I38" s="96">
        <v>0</v>
      </c>
      <c r="J38" s="96">
        <v>0</v>
      </c>
      <c r="K38" s="58" t="s">
        <v>36</v>
      </c>
      <c r="L38" s="47"/>
      <c r="M38" s="48"/>
      <c r="Q38" s="66"/>
    </row>
    <row r="39" spans="1:17" s="38" customFormat="1" ht="46.5">
      <c r="A39" s="112"/>
      <c r="B39" s="63" t="s">
        <v>138</v>
      </c>
      <c r="C39" s="33" t="s">
        <v>146</v>
      </c>
      <c r="D39" s="78">
        <f>SUM(D40)</f>
        <v>1140</v>
      </c>
      <c r="E39" s="51"/>
      <c r="F39" s="51"/>
      <c r="G39" s="51"/>
      <c r="H39" s="51"/>
      <c r="I39" s="96">
        <v>0</v>
      </c>
      <c r="J39" s="96">
        <v>0</v>
      </c>
      <c r="K39" s="58"/>
      <c r="L39" s="47"/>
      <c r="M39" s="48"/>
      <c r="Q39" s="66"/>
    </row>
    <row r="40" spans="1:17" s="38" customFormat="1">
      <c r="A40" s="112"/>
      <c r="B40" s="63" t="s">
        <v>107</v>
      </c>
      <c r="C40" s="33" t="s">
        <v>146</v>
      </c>
      <c r="D40" s="78">
        <f>SUM(D41)</f>
        <v>1140</v>
      </c>
      <c r="E40" s="51"/>
      <c r="F40" s="51"/>
      <c r="G40" s="51"/>
      <c r="H40" s="51"/>
      <c r="I40" s="96">
        <v>0</v>
      </c>
      <c r="J40" s="96">
        <v>0</v>
      </c>
      <c r="K40" s="58"/>
      <c r="L40" s="47"/>
      <c r="M40" s="48"/>
      <c r="Q40" s="66"/>
    </row>
    <row r="41" spans="1:17" s="38" customFormat="1">
      <c r="A41" s="113"/>
      <c r="B41" s="63" t="s">
        <v>108</v>
      </c>
      <c r="C41" s="33" t="s">
        <v>146</v>
      </c>
      <c r="D41" s="78">
        <v>1140</v>
      </c>
      <c r="E41" s="51"/>
      <c r="F41" s="51"/>
      <c r="G41" s="51"/>
      <c r="H41" s="51"/>
      <c r="I41" s="96">
        <v>0</v>
      </c>
      <c r="J41" s="96">
        <v>0</v>
      </c>
      <c r="K41" s="58"/>
      <c r="L41" s="47">
        <v>2140</v>
      </c>
      <c r="M41" s="48">
        <f t="shared" si="3"/>
        <v>267.5</v>
      </c>
      <c r="Q41" s="67"/>
    </row>
    <row r="42" spans="1:17" s="38" customFormat="1">
      <c r="A42" s="119">
        <v>5</v>
      </c>
      <c r="B42" s="49" t="s">
        <v>86</v>
      </c>
      <c r="C42" s="50" t="s">
        <v>153</v>
      </c>
      <c r="D42" s="78">
        <v>20000</v>
      </c>
      <c r="E42" s="57"/>
      <c r="F42" s="57"/>
      <c r="G42" s="57"/>
      <c r="H42" s="57"/>
      <c r="I42" s="96">
        <v>10000</v>
      </c>
      <c r="J42" s="96">
        <v>50</v>
      </c>
      <c r="K42" s="58" t="s">
        <v>36</v>
      </c>
      <c r="L42" s="47"/>
      <c r="M42" s="48">
        <f t="shared" ref="M42" si="5">L42/8</f>
        <v>0</v>
      </c>
      <c r="Q42" s="66"/>
    </row>
    <row r="43" spans="1:17" s="38" customFormat="1">
      <c r="A43" s="112"/>
      <c r="B43" s="63" t="s">
        <v>111</v>
      </c>
      <c r="C43" s="50" t="s">
        <v>153</v>
      </c>
      <c r="D43" s="78">
        <v>20000</v>
      </c>
      <c r="E43" s="57"/>
      <c r="F43" s="57"/>
      <c r="G43" s="57"/>
      <c r="H43" s="57"/>
      <c r="I43" s="96">
        <v>10000</v>
      </c>
      <c r="J43" s="96">
        <v>50</v>
      </c>
      <c r="K43" s="58"/>
      <c r="L43" s="47"/>
      <c r="M43" s="48"/>
      <c r="Q43" s="66"/>
    </row>
    <row r="44" spans="1:17" s="38" customFormat="1">
      <c r="A44" s="112"/>
      <c r="B44" s="63" t="s">
        <v>90</v>
      </c>
      <c r="C44" s="50" t="s">
        <v>153</v>
      </c>
      <c r="D44" s="78">
        <v>20000</v>
      </c>
      <c r="E44" s="57"/>
      <c r="F44" s="57"/>
      <c r="G44" s="57"/>
      <c r="H44" s="57"/>
      <c r="I44" s="96">
        <v>10000</v>
      </c>
      <c r="J44" s="96">
        <v>50</v>
      </c>
      <c r="K44" s="58"/>
      <c r="L44" s="47"/>
      <c r="M44" s="48"/>
      <c r="Q44" s="66"/>
    </row>
    <row r="45" spans="1:17" s="38" customFormat="1">
      <c r="A45" s="113"/>
      <c r="B45" s="63" t="s">
        <v>134</v>
      </c>
      <c r="C45" s="50" t="s">
        <v>153</v>
      </c>
      <c r="D45" s="78">
        <v>20000</v>
      </c>
      <c r="E45" s="51"/>
      <c r="F45" s="51"/>
      <c r="G45" s="51"/>
      <c r="H45" s="51"/>
      <c r="I45" s="96">
        <v>10000</v>
      </c>
      <c r="J45" s="96">
        <v>50</v>
      </c>
      <c r="K45" s="58"/>
      <c r="L45" s="47">
        <v>139520</v>
      </c>
      <c r="M45" s="48">
        <f t="shared" si="3"/>
        <v>17440</v>
      </c>
      <c r="Q45" s="66"/>
    </row>
    <row r="46" spans="1:17" s="38" customFormat="1">
      <c r="A46" s="119">
        <v>6</v>
      </c>
      <c r="B46" s="63" t="s">
        <v>106</v>
      </c>
      <c r="C46" s="50" t="s">
        <v>153</v>
      </c>
      <c r="D46" s="78">
        <f>SUM(D47)</f>
        <v>39000</v>
      </c>
      <c r="E46" s="57"/>
      <c r="F46" s="57"/>
      <c r="G46" s="57"/>
      <c r="H46" s="57"/>
      <c r="I46" s="96">
        <v>19500</v>
      </c>
      <c r="J46" s="96">
        <v>50</v>
      </c>
      <c r="K46" s="58" t="s">
        <v>36</v>
      </c>
      <c r="L46" s="47"/>
      <c r="M46" s="48"/>
      <c r="Q46" s="66"/>
    </row>
    <row r="47" spans="1:17" s="38" customFormat="1" ht="46.5">
      <c r="A47" s="112"/>
      <c r="B47" s="63" t="s">
        <v>138</v>
      </c>
      <c r="C47" s="50" t="s">
        <v>153</v>
      </c>
      <c r="D47" s="78">
        <f>SUM(D48)</f>
        <v>39000</v>
      </c>
      <c r="E47" s="57"/>
      <c r="F47" s="57"/>
      <c r="G47" s="57"/>
      <c r="H47" s="57"/>
      <c r="I47" s="96">
        <v>19500</v>
      </c>
      <c r="J47" s="96">
        <v>50</v>
      </c>
      <c r="K47" s="58"/>
      <c r="L47" s="47"/>
      <c r="M47" s="48"/>
      <c r="Q47" s="66"/>
    </row>
    <row r="48" spans="1:17" s="38" customFormat="1">
      <c r="A48" s="112"/>
      <c r="B48" s="63" t="s">
        <v>107</v>
      </c>
      <c r="C48" s="50" t="s">
        <v>153</v>
      </c>
      <c r="D48" s="78">
        <f>SUM(D49)</f>
        <v>39000</v>
      </c>
      <c r="E48" s="57"/>
      <c r="F48" s="57"/>
      <c r="G48" s="57"/>
      <c r="H48" s="57"/>
      <c r="I48" s="96">
        <v>19500</v>
      </c>
      <c r="J48" s="96">
        <v>50</v>
      </c>
      <c r="K48" s="58"/>
      <c r="L48" s="47"/>
      <c r="M48" s="48"/>
      <c r="Q48" s="66"/>
    </row>
    <row r="49" spans="1:18" s="38" customFormat="1" ht="46.5">
      <c r="A49" s="113"/>
      <c r="B49" s="63" t="s">
        <v>136</v>
      </c>
      <c r="C49" s="50" t="s">
        <v>153</v>
      </c>
      <c r="D49" s="78">
        <v>39000</v>
      </c>
      <c r="E49" s="51"/>
      <c r="F49" s="51"/>
      <c r="G49" s="51"/>
      <c r="H49" s="51"/>
      <c r="I49" s="96">
        <v>19500</v>
      </c>
      <c r="J49" s="96">
        <v>50</v>
      </c>
      <c r="K49" s="58"/>
      <c r="L49" s="47">
        <v>39000</v>
      </c>
      <c r="M49" s="48">
        <f t="shared" si="1"/>
        <v>4875</v>
      </c>
      <c r="Q49" s="32"/>
    </row>
    <row r="50" spans="1:18" s="38" customFormat="1" ht="46.5">
      <c r="A50" s="108">
        <v>7</v>
      </c>
      <c r="B50" s="63" t="s">
        <v>109</v>
      </c>
      <c r="C50" s="33" t="s">
        <v>135</v>
      </c>
      <c r="D50" s="78">
        <f>SUM(D51)</f>
        <v>33600</v>
      </c>
      <c r="E50" s="51"/>
      <c r="F50" s="51"/>
      <c r="G50" s="51"/>
      <c r="H50" s="51"/>
      <c r="I50" s="98">
        <v>33600</v>
      </c>
      <c r="J50" s="96">
        <v>100</v>
      </c>
      <c r="K50" s="58" t="s">
        <v>36</v>
      </c>
      <c r="L50" s="47">
        <v>38000</v>
      </c>
      <c r="M50" s="48">
        <f t="shared" si="1"/>
        <v>4750</v>
      </c>
      <c r="R50" s="68" t="s">
        <v>87</v>
      </c>
    </row>
    <row r="51" spans="1:18" s="31" customFormat="1">
      <c r="A51" s="109"/>
      <c r="B51" s="39" t="s">
        <v>110</v>
      </c>
      <c r="C51" s="33" t="s">
        <v>135</v>
      </c>
      <c r="D51" s="79">
        <f>SUM(D52)</f>
        <v>33600</v>
      </c>
      <c r="E51" s="39"/>
      <c r="F51" s="39"/>
      <c r="G51" s="39"/>
      <c r="H51" s="39"/>
      <c r="I51" s="98">
        <v>33600</v>
      </c>
      <c r="J51" s="96">
        <v>100</v>
      </c>
      <c r="K51" s="30"/>
      <c r="L51" s="29"/>
      <c r="M51" s="30"/>
    </row>
    <row r="52" spans="1:18" s="31" customFormat="1">
      <c r="A52" s="109"/>
      <c r="B52" s="39" t="s">
        <v>107</v>
      </c>
      <c r="C52" s="33" t="s">
        <v>135</v>
      </c>
      <c r="D52" s="79">
        <f>SUM(D53)</f>
        <v>33600</v>
      </c>
      <c r="E52" s="39"/>
      <c r="F52" s="39"/>
      <c r="G52" s="39"/>
      <c r="H52" s="39"/>
      <c r="I52" s="98">
        <v>33600</v>
      </c>
      <c r="J52" s="96">
        <v>100</v>
      </c>
      <c r="K52" s="30"/>
      <c r="L52" s="29"/>
      <c r="M52" s="30"/>
    </row>
    <row r="53" spans="1:18" s="38" customFormat="1" ht="46.5">
      <c r="A53" s="110"/>
      <c r="B53" s="60" t="s">
        <v>139</v>
      </c>
      <c r="C53" s="60" t="s">
        <v>152</v>
      </c>
      <c r="D53" s="80">
        <v>33600</v>
      </c>
      <c r="E53" s="59"/>
      <c r="F53" s="59"/>
      <c r="G53" s="59"/>
      <c r="H53" s="59"/>
      <c r="I53" s="98">
        <v>33600</v>
      </c>
      <c r="J53" s="96">
        <v>100</v>
      </c>
      <c r="K53" s="61"/>
      <c r="L53" s="36">
        <v>38000</v>
      </c>
      <c r="M53" s="37"/>
    </row>
    <row r="54" spans="1:18">
      <c r="A54" s="114" t="s">
        <v>115</v>
      </c>
      <c r="B54" s="115"/>
      <c r="C54" s="116"/>
      <c r="D54" s="105">
        <f>D8+D27+D31+D38+D42+D46+D50</f>
        <v>4675740</v>
      </c>
      <c r="E54" s="69"/>
      <c r="F54" s="69"/>
      <c r="G54" s="69"/>
      <c r="H54" s="69"/>
      <c r="I54" s="99">
        <f>I8+I27+I31+I38+I42+I46+I50</f>
        <v>1457864.62</v>
      </c>
      <c r="J54" s="101">
        <f>(I54*100)/D54</f>
        <v>31.179334607997877</v>
      </c>
      <c r="K54" s="70"/>
      <c r="L54" s="54"/>
      <c r="M54" s="71"/>
    </row>
    <row r="55" spans="1:18">
      <c r="A55" s="72"/>
      <c r="B55" s="72"/>
      <c r="C55" s="72"/>
      <c r="D55" s="72"/>
      <c r="E55" s="72"/>
      <c r="F55" s="72"/>
      <c r="G55" s="72"/>
      <c r="H55" s="72"/>
      <c r="I55" s="100"/>
      <c r="J55" s="102"/>
      <c r="K55" s="72"/>
    </row>
    <row r="56" spans="1:18">
      <c r="A56" s="28"/>
      <c r="C56" s="74" t="s">
        <v>112</v>
      </c>
      <c r="G56" s="117" t="s">
        <v>113</v>
      </c>
      <c r="H56" s="117"/>
      <c r="I56" s="93" t="s">
        <v>147</v>
      </c>
      <c r="L56" s="28"/>
    </row>
    <row r="57" spans="1:18">
      <c r="A57" s="28"/>
      <c r="L57" s="28"/>
    </row>
    <row r="58" spans="1:18">
      <c r="A58" s="28"/>
      <c r="C58" s="87" t="s">
        <v>149</v>
      </c>
      <c r="D58" s="88"/>
      <c r="E58" s="89"/>
      <c r="F58" s="89"/>
      <c r="G58" s="118" t="s">
        <v>140</v>
      </c>
      <c r="H58" s="118"/>
      <c r="I58" s="106" t="s">
        <v>148</v>
      </c>
      <c r="J58" s="106"/>
      <c r="L58" s="28"/>
    </row>
    <row r="59" spans="1:18">
      <c r="A59" s="28"/>
      <c r="C59" s="90" t="s">
        <v>141</v>
      </c>
      <c r="D59" s="88"/>
      <c r="E59" s="89"/>
      <c r="F59" s="89"/>
      <c r="G59" s="89"/>
      <c r="H59" s="89"/>
      <c r="I59" s="107" t="s">
        <v>142</v>
      </c>
      <c r="J59" s="107"/>
      <c r="L59" s="28"/>
    </row>
    <row r="60" spans="1:18">
      <c r="A60" s="28"/>
      <c r="C60" s="90" t="s">
        <v>143</v>
      </c>
      <c r="D60" s="88"/>
      <c r="E60" s="89"/>
      <c r="F60" s="89"/>
      <c r="G60" s="89"/>
      <c r="H60" s="91"/>
      <c r="I60" s="107" t="s">
        <v>144</v>
      </c>
      <c r="J60" s="107"/>
      <c r="L60" s="28"/>
    </row>
  </sheetData>
  <mergeCells count="25">
    <mergeCell ref="A27:A30"/>
    <mergeCell ref="L5:L7"/>
    <mergeCell ref="M5:M7"/>
    <mergeCell ref="A1:K1"/>
    <mergeCell ref="A2:K2"/>
    <mergeCell ref="A3:K3"/>
    <mergeCell ref="A4:K4"/>
    <mergeCell ref="A5:A7"/>
    <mergeCell ref="B5:B7"/>
    <mergeCell ref="C5:C7"/>
    <mergeCell ref="I5:I7"/>
    <mergeCell ref="K5:K7"/>
    <mergeCell ref="D5:H7"/>
    <mergeCell ref="J5:J7"/>
    <mergeCell ref="I58:J58"/>
    <mergeCell ref="I59:J59"/>
    <mergeCell ref="I60:J60"/>
    <mergeCell ref="A50:A53"/>
    <mergeCell ref="A31:A37"/>
    <mergeCell ref="A54:C54"/>
    <mergeCell ref="G56:H56"/>
    <mergeCell ref="G58:H58"/>
    <mergeCell ref="A42:A45"/>
    <mergeCell ref="A46:A49"/>
    <mergeCell ref="A38:A41"/>
  </mergeCells>
  <phoneticPr fontId="12" type="noConversion"/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view="pageBreakPreview" zoomScaleNormal="100" zoomScaleSheetLayoutView="100" workbookViewId="0">
      <selection activeCell="B12" sqref="B12"/>
    </sheetView>
  </sheetViews>
  <sheetFormatPr defaultRowHeight="20.25"/>
  <cols>
    <col min="1" max="1" width="24.625" style="188" customWidth="1"/>
    <col min="2" max="2" width="20.375" style="188" customWidth="1"/>
    <col min="3" max="3" width="20" style="188" customWidth="1"/>
    <col min="4" max="4" width="33.75" style="188" customWidth="1"/>
    <col min="5" max="6" width="9" style="188"/>
    <col min="7" max="7" width="11" style="188" customWidth="1"/>
    <col min="8" max="256" width="9" style="188"/>
    <col min="257" max="257" width="24.625" style="188" customWidth="1"/>
    <col min="258" max="258" width="20.375" style="188" customWidth="1"/>
    <col min="259" max="259" width="20" style="188" customWidth="1"/>
    <col min="260" max="260" width="33.75" style="188" customWidth="1"/>
    <col min="261" max="262" width="9" style="188"/>
    <col min="263" max="263" width="11" style="188" customWidth="1"/>
    <col min="264" max="512" width="9" style="188"/>
    <col min="513" max="513" width="24.625" style="188" customWidth="1"/>
    <col min="514" max="514" width="20.375" style="188" customWidth="1"/>
    <col min="515" max="515" width="20" style="188" customWidth="1"/>
    <col min="516" max="516" width="33.75" style="188" customWidth="1"/>
    <col min="517" max="518" width="9" style="188"/>
    <col min="519" max="519" width="11" style="188" customWidth="1"/>
    <col min="520" max="768" width="9" style="188"/>
    <col min="769" max="769" width="24.625" style="188" customWidth="1"/>
    <col min="770" max="770" width="20.375" style="188" customWidth="1"/>
    <col min="771" max="771" width="20" style="188" customWidth="1"/>
    <col min="772" max="772" width="33.75" style="188" customWidth="1"/>
    <col min="773" max="774" width="9" style="188"/>
    <col min="775" max="775" width="11" style="188" customWidth="1"/>
    <col min="776" max="1024" width="9" style="188"/>
    <col min="1025" max="1025" width="24.625" style="188" customWidth="1"/>
    <col min="1026" max="1026" width="20.375" style="188" customWidth="1"/>
    <col min="1027" max="1027" width="20" style="188" customWidth="1"/>
    <col min="1028" max="1028" width="33.75" style="188" customWidth="1"/>
    <col min="1029" max="1030" width="9" style="188"/>
    <col min="1031" max="1031" width="11" style="188" customWidth="1"/>
    <col min="1032" max="1280" width="9" style="188"/>
    <col min="1281" max="1281" width="24.625" style="188" customWidth="1"/>
    <col min="1282" max="1282" width="20.375" style="188" customWidth="1"/>
    <col min="1283" max="1283" width="20" style="188" customWidth="1"/>
    <col min="1284" max="1284" width="33.75" style="188" customWidth="1"/>
    <col min="1285" max="1286" width="9" style="188"/>
    <col min="1287" max="1287" width="11" style="188" customWidth="1"/>
    <col min="1288" max="1536" width="9" style="188"/>
    <col min="1537" max="1537" width="24.625" style="188" customWidth="1"/>
    <col min="1538" max="1538" width="20.375" style="188" customWidth="1"/>
    <col min="1539" max="1539" width="20" style="188" customWidth="1"/>
    <col min="1540" max="1540" width="33.75" style="188" customWidth="1"/>
    <col min="1541" max="1542" width="9" style="188"/>
    <col min="1543" max="1543" width="11" style="188" customWidth="1"/>
    <col min="1544" max="1792" width="9" style="188"/>
    <col min="1793" max="1793" width="24.625" style="188" customWidth="1"/>
    <col min="1794" max="1794" width="20.375" style="188" customWidth="1"/>
    <col min="1795" max="1795" width="20" style="188" customWidth="1"/>
    <col min="1796" max="1796" width="33.75" style="188" customWidth="1"/>
    <col min="1797" max="1798" width="9" style="188"/>
    <col min="1799" max="1799" width="11" style="188" customWidth="1"/>
    <col min="1800" max="2048" width="9" style="188"/>
    <col min="2049" max="2049" width="24.625" style="188" customWidth="1"/>
    <col min="2050" max="2050" width="20.375" style="188" customWidth="1"/>
    <col min="2051" max="2051" width="20" style="188" customWidth="1"/>
    <col min="2052" max="2052" width="33.75" style="188" customWidth="1"/>
    <col min="2053" max="2054" width="9" style="188"/>
    <col min="2055" max="2055" width="11" style="188" customWidth="1"/>
    <col min="2056" max="2304" width="9" style="188"/>
    <col min="2305" max="2305" width="24.625" style="188" customWidth="1"/>
    <col min="2306" max="2306" width="20.375" style="188" customWidth="1"/>
    <col min="2307" max="2307" width="20" style="188" customWidth="1"/>
    <col min="2308" max="2308" width="33.75" style="188" customWidth="1"/>
    <col min="2309" max="2310" width="9" style="188"/>
    <col min="2311" max="2311" width="11" style="188" customWidth="1"/>
    <col min="2312" max="2560" width="9" style="188"/>
    <col min="2561" max="2561" width="24.625" style="188" customWidth="1"/>
    <col min="2562" max="2562" width="20.375" style="188" customWidth="1"/>
    <col min="2563" max="2563" width="20" style="188" customWidth="1"/>
    <col min="2564" max="2564" width="33.75" style="188" customWidth="1"/>
    <col min="2565" max="2566" width="9" style="188"/>
    <col min="2567" max="2567" width="11" style="188" customWidth="1"/>
    <col min="2568" max="2816" width="9" style="188"/>
    <col min="2817" max="2817" width="24.625" style="188" customWidth="1"/>
    <col min="2818" max="2818" width="20.375" style="188" customWidth="1"/>
    <col min="2819" max="2819" width="20" style="188" customWidth="1"/>
    <col min="2820" max="2820" width="33.75" style="188" customWidth="1"/>
    <col min="2821" max="2822" width="9" style="188"/>
    <col min="2823" max="2823" width="11" style="188" customWidth="1"/>
    <col min="2824" max="3072" width="9" style="188"/>
    <col min="3073" max="3073" width="24.625" style="188" customWidth="1"/>
    <col min="3074" max="3074" width="20.375" style="188" customWidth="1"/>
    <col min="3075" max="3075" width="20" style="188" customWidth="1"/>
    <col min="3076" max="3076" width="33.75" style="188" customWidth="1"/>
    <col min="3077" max="3078" width="9" style="188"/>
    <col min="3079" max="3079" width="11" style="188" customWidth="1"/>
    <col min="3080" max="3328" width="9" style="188"/>
    <col min="3329" max="3329" width="24.625" style="188" customWidth="1"/>
    <col min="3330" max="3330" width="20.375" style="188" customWidth="1"/>
    <col min="3331" max="3331" width="20" style="188" customWidth="1"/>
    <col min="3332" max="3332" width="33.75" style="188" customWidth="1"/>
    <col min="3333" max="3334" width="9" style="188"/>
    <col min="3335" max="3335" width="11" style="188" customWidth="1"/>
    <col min="3336" max="3584" width="9" style="188"/>
    <col min="3585" max="3585" width="24.625" style="188" customWidth="1"/>
    <col min="3586" max="3586" width="20.375" style="188" customWidth="1"/>
    <col min="3587" max="3587" width="20" style="188" customWidth="1"/>
    <col min="3588" max="3588" width="33.75" style="188" customWidth="1"/>
    <col min="3589" max="3590" width="9" style="188"/>
    <col min="3591" max="3591" width="11" style="188" customWidth="1"/>
    <col min="3592" max="3840" width="9" style="188"/>
    <col min="3841" max="3841" width="24.625" style="188" customWidth="1"/>
    <col min="3842" max="3842" width="20.375" style="188" customWidth="1"/>
    <col min="3843" max="3843" width="20" style="188" customWidth="1"/>
    <col min="3844" max="3844" width="33.75" style="188" customWidth="1"/>
    <col min="3845" max="3846" width="9" style="188"/>
    <col min="3847" max="3847" width="11" style="188" customWidth="1"/>
    <col min="3848" max="4096" width="9" style="188"/>
    <col min="4097" max="4097" width="24.625" style="188" customWidth="1"/>
    <col min="4098" max="4098" width="20.375" style="188" customWidth="1"/>
    <col min="4099" max="4099" width="20" style="188" customWidth="1"/>
    <col min="4100" max="4100" width="33.75" style="188" customWidth="1"/>
    <col min="4101" max="4102" width="9" style="188"/>
    <col min="4103" max="4103" width="11" style="188" customWidth="1"/>
    <col min="4104" max="4352" width="9" style="188"/>
    <col min="4353" max="4353" width="24.625" style="188" customWidth="1"/>
    <col min="4354" max="4354" width="20.375" style="188" customWidth="1"/>
    <col min="4355" max="4355" width="20" style="188" customWidth="1"/>
    <col min="4356" max="4356" width="33.75" style="188" customWidth="1"/>
    <col min="4357" max="4358" width="9" style="188"/>
    <col min="4359" max="4359" width="11" style="188" customWidth="1"/>
    <col min="4360" max="4608" width="9" style="188"/>
    <col min="4609" max="4609" width="24.625" style="188" customWidth="1"/>
    <col min="4610" max="4610" width="20.375" style="188" customWidth="1"/>
    <col min="4611" max="4611" width="20" style="188" customWidth="1"/>
    <col min="4612" max="4612" width="33.75" style="188" customWidth="1"/>
    <col min="4613" max="4614" width="9" style="188"/>
    <col min="4615" max="4615" width="11" style="188" customWidth="1"/>
    <col min="4616" max="4864" width="9" style="188"/>
    <col min="4865" max="4865" width="24.625" style="188" customWidth="1"/>
    <col min="4866" max="4866" width="20.375" style="188" customWidth="1"/>
    <col min="4867" max="4867" width="20" style="188" customWidth="1"/>
    <col min="4868" max="4868" width="33.75" style="188" customWidth="1"/>
    <col min="4869" max="4870" width="9" style="188"/>
    <col min="4871" max="4871" width="11" style="188" customWidth="1"/>
    <col min="4872" max="5120" width="9" style="188"/>
    <col min="5121" max="5121" width="24.625" style="188" customWidth="1"/>
    <col min="5122" max="5122" width="20.375" style="188" customWidth="1"/>
    <col min="5123" max="5123" width="20" style="188" customWidth="1"/>
    <col min="5124" max="5124" width="33.75" style="188" customWidth="1"/>
    <col min="5125" max="5126" width="9" style="188"/>
    <col min="5127" max="5127" width="11" style="188" customWidth="1"/>
    <col min="5128" max="5376" width="9" style="188"/>
    <col min="5377" max="5377" width="24.625" style="188" customWidth="1"/>
    <col min="5378" max="5378" width="20.375" style="188" customWidth="1"/>
    <col min="5379" max="5379" width="20" style="188" customWidth="1"/>
    <col min="5380" max="5380" width="33.75" style="188" customWidth="1"/>
    <col min="5381" max="5382" width="9" style="188"/>
    <col min="5383" max="5383" width="11" style="188" customWidth="1"/>
    <col min="5384" max="5632" width="9" style="188"/>
    <col min="5633" max="5633" width="24.625" style="188" customWidth="1"/>
    <col min="5634" max="5634" width="20.375" style="188" customWidth="1"/>
    <col min="5635" max="5635" width="20" style="188" customWidth="1"/>
    <col min="5636" max="5636" width="33.75" style="188" customWidth="1"/>
    <col min="5637" max="5638" width="9" style="188"/>
    <col min="5639" max="5639" width="11" style="188" customWidth="1"/>
    <col min="5640" max="5888" width="9" style="188"/>
    <col min="5889" max="5889" width="24.625" style="188" customWidth="1"/>
    <col min="5890" max="5890" width="20.375" style="188" customWidth="1"/>
    <col min="5891" max="5891" width="20" style="188" customWidth="1"/>
    <col min="5892" max="5892" width="33.75" style="188" customWidth="1"/>
    <col min="5893" max="5894" width="9" style="188"/>
    <col min="5895" max="5895" width="11" style="188" customWidth="1"/>
    <col min="5896" max="6144" width="9" style="188"/>
    <col min="6145" max="6145" width="24.625" style="188" customWidth="1"/>
    <col min="6146" max="6146" width="20.375" style="188" customWidth="1"/>
    <col min="6147" max="6147" width="20" style="188" customWidth="1"/>
    <col min="6148" max="6148" width="33.75" style="188" customWidth="1"/>
    <col min="6149" max="6150" width="9" style="188"/>
    <col min="6151" max="6151" width="11" style="188" customWidth="1"/>
    <col min="6152" max="6400" width="9" style="188"/>
    <col min="6401" max="6401" width="24.625" style="188" customWidth="1"/>
    <col min="6402" max="6402" width="20.375" style="188" customWidth="1"/>
    <col min="6403" max="6403" width="20" style="188" customWidth="1"/>
    <col min="6404" max="6404" width="33.75" style="188" customWidth="1"/>
    <col min="6405" max="6406" width="9" style="188"/>
    <col min="6407" max="6407" width="11" style="188" customWidth="1"/>
    <col min="6408" max="6656" width="9" style="188"/>
    <col min="6657" max="6657" width="24.625" style="188" customWidth="1"/>
    <col min="6658" max="6658" width="20.375" style="188" customWidth="1"/>
    <col min="6659" max="6659" width="20" style="188" customWidth="1"/>
    <col min="6660" max="6660" width="33.75" style="188" customWidth="1"/>
    <col min="6661" max="6662" width="9" style="188"/>
    <col min="6663" max="6663" width="11" style="188" customWidth="1"/>
    <col min="6664" max="6912" width="9" style="188"/>
    <col min="6913" max="6913" width="24.625" style="188" customWidth="1"/>
    <col min="6914" max="6914" width="20.375" style="188" customWidth="1"/>
    <col min="6915" max="6915" width="20" style="188" customWidth="1"/>
    <col min="6916" max="6916" width="33.75" style="188" customWidth="1"/>
    <col min="6917" max="6918" width="9" style="188"/>
    <col min="6919" max="6919" width="11" style="188" customWidth="1"/>
    <col min="6920" max="7168" width="9" style="188"/>
    <col min="7169" max="7169" width="24.625" style="188" customWidth="1"/>
    <col min="7170" max="7170" width="20.375" style="188" customWidth="1"/>
    <col min="7171" max="7171" width="20" style="188" customWidth="1"/>
    <col min="7172" max="7172" width="33.75" style="188" customWidth="1"/>
    <col min="7173" max="7174" width="9" style="188"/>
    <col min="7175" max="7175" width="11" style="188" customWidth="1"/>
    <col min="7176" max="7424" width="9" style="188"/>
    <col min="7425" max="7425" width="24.625" style="188" customWidth="1"/>
    <col min="7426" max="7426" width="20.375" style="188" customWidth="1"/>
    <col min="7427" max="7427" width="20" style="188" customWidth="1"/>
    <col min="7428" max="7428" width="33.75" style="188" customWidth="1"/>
    <col min="7429" max="7430" width="9" style="188"/>
    <col min="7431" max="7431" width="11" style="188" customWidth="1"/>
    <col min="7432" max="7680" width="9" style="188"/>
    <col min="7681" max="7681" width="24.625" style="188" customWidth="1"/>
    <col min="7682" max="7682" width="20.375" style="188" customWidth="1"/>
    <col min="7683" max="7683" width="20" style="188" customWidth="1"/>
    <col min="7684" max="7684" width="33.75" style="188" customWidth="1"/>
    <col min="7685" max="7686" width="9" style="188"/>
    <col min="7687" max="7687" width="11" style="188" customWidth="1"/>
    <col min="7688" max="7936" width="9" style="188"/>
    <col min="7937" max="7937" width="24.625" style="188" customWidth="1"/>
    <col min="7938" max="7938" width="20.375" style="188" customWidth="1"/>
    <col min="7939" max="7939" width="20" style="188" customWidth="1"/>
    <col min="7940" max="7940" width="33.75" style="188" customWidth="1"/>
    <col min="7941" max="7942" width="9" style="188"/>
    <col min="7943" max="7943" width="11" style="188" customWidth="1"/>
    <col min="7944" max="8192" width="9" style="188"/>
    <col min="8193" max="8193" width="24.625" style="188" customWidth="1"/>
    <col min="8194" max="8194" width="20.375" style="188" customWidth="1"/>
    <col min="8195" max="8195" width="20" style="188" customWidth="1"/>
    <col min="8196" max="8196" width="33.75" style="188" customWidth="1"/>
    <col min="8197" max="8198" width="9" style="188"/>
    <col min="8199" max="8199" width="11" style="188" customWidth="1"/>
    <col min="8200" max="8448" width="9" style="188"/>
    <col min="8449" max="8449" width="24.625" style="188" customWidth="1"/>
    <col min="8450" max="8450" width="20.375" style="188" customWidth="1"/>
    <col min="8451" max="8451" width="20" style="188" customWidth="1"/>
    <col min="8452" max="8452" width="33.75" style="188" customWidth="1"/>
    <col min="8453" max="8454" width="9" style="188"/>
    <col min="8455" max="8455" width="11" style="188" customWidth="1"/>
    <col min="8456" max="8704" width="9" style="188"/>
    <col min="8705" max="8705" width="24.625" style="188" customWidth="1"/>
    <col min="8706" max="8706" width="20.375" style="188" customWidth="1"/>
    <col min="8707" max="8707" width="20" style="188" customWidth="1"/>
    <col min="8708" max="8708" width="33.75" style="188" customWidth="1"/>
    <col min="8709" max="8710" width="9" style="188"/>
    <col min="8711" max="8711" width="11" style="188" customWidth="1"/>
    <col min="8712" max="8960" width="9" style="188"/>
    <col min="8961" max="8961" width="24.625" style="188" customWidth="1"/>
    <col min="8962" max="8962" width="20.375" style="188" customWidth="1"/>
    <col min="8963" max="8963" width="20" style="188" customWidth="1"/>
    <col min="8964" max="8964" width="33.75" style="188" customWidth="1"/>
    <col min="8965" max="8966" width="9" style="188"/>
    <col min="8967" max="8967" width="11" style="188" customWidth="1"/>
    <col min="8968" max="9216" width="9" style="188"/>
    <col min="9217" max="9217" width="24.625" style="188" customWidth="1"/>
    <col min="9218" max="9218" width="20.375" style="188" customWidth="1"/>
    <col min="9219" max="9219" width="20" style="188" customWidth="1"/>
    <col min="9220" max="9220" width="33.75" style="188" customWidth="1"/>
    <col min="9221" max="9222" width="9" style="188"/>
    <col min="9223" max="9223" width="11" style="188" customWidth="1"/>
    <col min="9224" max="9472" width="9" style="188"/>
    <col min="9473" max="9473" width="24.625" style="188" customWidth="1"/>
    <col min="9474" max="9474" width="20.375" style="188" customWidth="1"/>
    <col min="9475" max="9475" width="20" style="188" customWidth="1"/>
    <col min="9476" max="9476" width="33.75" style="188" customWidth="1"/>
    <col min="9477" max="9478" width="9" style="188"/>
    <col min="9479" max="9479" width="11" style="188" customWidth="1"/>
    <col min="9480" max="9728" width="9" style="188"/>
    <col min="9729" max="9729" width="24.625" style="188" customWidth="1"/>
    <col min="9730" max="9730" width="20.375" style="188" customWidth="1"/>
    <col min="9731" max="9731" width="20" style="188" customWidth="1"/>
    <col min="9732" max="9732" width="33.75" style="188" customWidth="1"/>
    <col min="9733" max="9734" width="9" style="188"/>
    <col min="9735" max="9735" width="11" style="188" customWidth="1"/>
    <col min="9736" max="9984" width="9" style="188"/>
    <col min="9985" max="9985" width="24.625" style="188" customWidth="1"/>
    <col min="9986" max="9986" width="20.375" style="188" customWidth="1"/>
    <col min="9987" max="9987" width="20" style="188" customWidth="1"/>
    <col min="9988" max="9988" width="33.75" style="188" customWidth="1"/>
    <col min="9989" max="9990" width="9" style="188"/>
    <col min="9991" max="9991" width="11" style="188" customWidth="1"/>
    <col min="9992" max="10240" width="9" style="188"/>
    <col min="10241" max="10241" width="24.625" style="188" customWidth="1"/>
    <col min="10242" max="10242" width="20.375" style="188" customWidth="1"/>
    <col min="10243" max="10243" width="20" style="188" customWidth="1"/>
    <col min="10244" max="10244" width="33.75" style="188" customWidth="1"/>
    <col min="10245" max="10246" width="9" style="188"/>
    <col min="10247" max="10247" width="11" style="188" customWidth="1"/>
    <col min="10248" max="10496" width="9" style="188"/>
    <col min="10497" max="10497" width="24.625" style="188" customWidth="1"/>
    <col min="10498" max="10498" width="20.375" style="188" customWidth="1"/>
    <col min="10499" max="10499" width="20" style="188" customWidth="1"/>
    <col min="10500" max="10500" width="33.75" style="188" customWidth="1"/>
    <col min="10501" max="10502" width="9" style="188"/>
    <col min="10503" max="10503" width="11" style="188" customWidth="1"/>
    <col min="10504" max="10752" width="9" style="188"/>
    <col min="10753" max="10753" width="24.625" style="188" customWidth="1"/>
    <col min="10754" max="10754" width="20.375" style="188" customWidth="1"/>
    <col min="10755" max="10755" width="20" style="188" customWidth="1"/>
    <col min="10756" max="10756" width="33.75" style="188" customWidth="1"/>
    <col min="10757" max="10758" width="9" style="188"/>
    <col min="10759" max="10759" width="11" style="188" customWidth="1"/>
    <col min="10760" max="11008" width="9" style="188"/>
    <col min="11009" max="11009" width="24.625" style="188" customWidth="1"/>
    <col min="11010" max="11010" width="20.375" style="188" customWidth="1"/>
    <col min="11011" max="11011" width="20" style="188" customWidth="1"/>
    <col min="11012" max="11012" width="33.75" style="188" customWidth="1"/>
    <col min="11013" max="11014" width="9" style="188"/>
    <col min="11015" max="11015" width="11" style="188" customWidth="1"/>
    <col min="11016" max="11264" width="9" style="188"/>
    <col min="11265" max="11265" width="24.625" style="188" customWidth="1"/>
    <col min="11266" max="11266" width="20.375" style="188" customWidth="1"/>
    <col min="11267" max="11267" width="20" style="188" customWidth="1"/>
    <col min="11268" max="11268" width="33.75" style="188" customWidth="1"/>
    <col min="11269" max="11270" width="9" style="188"/>
    <col min="11271" max="11271" width="11" style="188" customWidth="1"/>
    <col min="11272" max="11520" width="9" style="188"/>
    <col min="11521" max="11521" width="24.625" style="188" customWidth="1"/>
    <col min="11522" max="11522" width="20.375" style="188" customWidth="1"/>
    <col min="11523" max="11523" width="20" style="188" customWidth="1"/>
    <col min="11524" max="11524" width="33.75" style="188" customWidth="1"/>
    <col min="11525" max="11526" width="9" style="188"/>
    <col min="11527" max="11527" width="11" style="188" customWidth="1"/>
    <col min="11528" max="11776" width="9" style="188"/>
    <col min="11777" max="11777" width="24.625" style="188" customWidth="1"/>
    <col min="11778" max="11778" width="20.375" style="188" customWidth="1"/>
    <col min="11779" max="11779" width="20" style="188" customWidth="1"/>
    <col min="11780" max="11780" width="33.75" style="188" customWidth="1"/>
    <col min="11781" max="11782" width="9" style="188"/>
    <col min="11783" max="11783" width="11" style="188" customWidth="1"/>
    <col min="11784" max="12032" width="9" style="188"/>
    <col min="12033" max="12033" width="24.625" style="188" customWidth="1"/>
    <col min="12034" max="12034" width="20.375" style="188" customWidth="1"/>
    <col min="12035" max="12035" width="20" style="188" customWidth="1"/>
    <col min="12036" max="12036" width="33.75" style="188" customWidth="1"/>
    <col min="12037" max="12038" width="9" style="188"/>
    <col min="12039" max="12039" width="11" style="188" customWidth="1"/>
    <col min="12040" max="12288" width="9" style="188"/>
    <col min="12289" max="12289" width="24.625" style="188" customWidth="1"/>
    <col min="12290" max="12290" width="20.375" style="188" customWidth="1"/>
    <col min="12291" max="12291" width="20" style="188" customWidth="1"/>
    <col min="12292" max="12292" width="33.75" style="188" customWidth="1"/>
    <col min="12293" max="12294" width="9" style="188"/>
    <col min="12295" max="12295" width="11" style="188" customWidth="1"/>
    <col min="12296" max="12544" width="9" style="188"/>
    <col min="12545" max="12545" width="24.625" style="188" customWidth="1"/>
    <col min="12546" max="12546" width="20.375" style="188" customWidth="1"/>
    <col min="12547" max="12547" width="20" style="188" customWidth="1"/>
    <col min="12548" max="12548" width="33.75" style="188" customWidth="1"/>
    <col min="12549" max="12550" width="9" style="188"/>
    <col min="12551" max="12551" width="11" style="188" customWidth="1"/>
    <col min="12552" max="12800" width="9" style="188"/>
    <col min="12801" max="12801" width="24.625" style="188" customWidth="1"/>
    <col min="12802" max="12802" width="20.375" style="188" customWidth="1"/>
    <col min="12803" max="12803" width="20" style="188" customWidth="1"/>
    <col min="12804" max="12804" width="33.75" style="188" customWidth="1"/>
    <col min="12805" max="12806" width="9" style="188"/>
    <col min="12807" max="12807" width="11" style="188" customWidth="1"/>
    <col min="12808" max="13056" width="9" style="188"/>
    <col min="13057" max="13057" width="24.625" style="188" customWidth="1"/>
    <col min="13058" max="13058" width="20.375" style="188" customWidth="1"/>
    <col min="13059" max="13059" width="20" style="188" customWidth="1"/>
    <col min="13060" max="13060" width="33.75" style="188" customWidth="1"/>
    <col min="13061" max="13062" width="9" style="188"/>
    <col min="13063" max="13063" width="11" style="188" customWidth="1"/>
    <col min="13064" max="13312" width="9" style="188"/>
    <col min="13313" max="13313" width="24.625" style="188" customWidth="1"/>
    <col min="13314" max="13314" width="20.375" style="188" customWidth="1"/>
    <col min="13315" max="13315" width="20" style="188" customWidth="1"/>
    <col min="13316" max="13316" width="33.75" style="188" customWidth="1"/>
    <col min="13317" max="13318" width="9" style="188"/>
    <col min="13319" max="13319" width="11" style="188" customWidth="1"/>
    <col min="13320" max="13568" width="9" style="188"/>
    <col min="13569" max="13569" width="24.625" style="188" customWidth="1"/>
    <col min="13570" max="13570" width="20.375" style="188" customWidth="1"/>
    <col min="13571" max="13571" width="20" style="188" customWidth="1"/>
    <col min="13572" max="13572" width="33.75" style="188" customWidth="1"/>
    <col min="13573" max="13574" width="9" style="188"/>
    <col min="13575" max="13575" width="11" style="188" customWidth="1"/>
    <col min="13576" max="13824" width="9" style="188"/>
    <col min="13825" max="13825" width="24.625" style="188" customWidth="1"/>
    <col min="13826" max="13826" width="20.375" style="188" customWidth="1"/>
    <col min="13827" max="13827" width="20" style="188" customWidth="1"/>
    <col min="13828" max="13828" width="33.75" style="188" customWidth="1"/>
    <col min="13829" max="13830" width="9" style="188"/>
    <col min="13831" max="13831" width="11" style="188" customWidth="1"/>
    <col min="13832" max="14080" width="9" style="188"/>
    <col min="14081" max="14081" width="24.625" style="188" customWidth="1"/>
    <col min="14082" max="14082" width="20.375" style="188" customWidth="1"/>
    <col min="14083" max="14083" width="20" style="188" customWidth="1"/>
    <col min="14084" max="14084" width="33.75" style="188" customWidth="1"/>
    <col min="14085" max="14086" width="9" style="188"/>
    <col min="14087" max="14087" width="11" style="188" customWidth="1"/>
    <col min="14088" max="14336" width="9" style="188"/>
    <col min="14337" max="14337" width="24.625" style="188" customWidth="1"/>
    <col min="14338" max="14338" width="20.375" style="188" customWidth="1"/>
    <col min="14339" max="14339" width="20" style="188" customWidth="1"/>
    <col min="14340" max="14340" width="33.75" style="188" customWidth="1"/>
    <col min="14341" max="14342" width="9" style="188"/>
    <col min="14343" max="14343" width="11" style="188" customWidth="1"/>
    <col min="14344" max="14592" width="9" style="188"/>
    <col min="14593" max="14593" width="24.625" style="188" customWidth="1"/>
    <col min="14594" max="14594" width="20.375" style="188" customWidth="1"/>
    <col min="14595" max="14595" width="20" style="188" customWidth="1"/>
    <col min="14596" max="14596" width="33.75" style="188" customWidth="1"/>
    <col min="14597" max="14598" width="9" style="188"/>
    <col min="14599" max="14599" width="11" style="188" customWidth="1"/>
    <col min="14600" max="14848" width="9" style="188"/>
    <col min="14849" max="14849" width="24.625" style="188" customWidth="1"/>
    <col min="14850" max="14850" width="20.375" style="188" customWidth="1"/>
    <col min="14851" max="14851" width="20" style="188" customWidth="1"/>
    <col min="14852" max="14852" width="33.75" style="188" customWidth="1"/>
    <col min="14853" max="14854" width="9" style="188"/>
    <col min="14855" max="14855" width="11" style="188" customWidth="1"/>
    <col min="14856" max="15104" width="9" style="188"/>
    <col min="15105" max="15105" width="24.625" style="188" customWidth="1"/>
    <col min="15106" max="15106" width="20.375" style="188" customWidth="1"/>
    <col min="15107" max="15107" width="20" style="188" customWidth="1"/>
    <col min="15108" max="15108" width="33.75" style="188" customWidth="1"/>
    <col min="15109" max="15110" width="9" style="188"/>
    <col min="15111" max="15111" width="11" style="188" customWidth="1"/>
    <col min="15112" max="15360" width="9" style="188"/>
    <col min="15361" max="15361" width="24.625" style="188" customWidth="1"/>
    <col min="15362" max="15362" width="20.375" style="188" customWidth="1"/>
    <col min="15363" max="15363" width="20" style="188" customWidth="1"/>
    <col min="15364" max="15364" width="33.75" style="188" customWidth="1"/>
    <col min="15365" max="15366" width="9" style="188"/>
    <col min="15367" max="15367" width="11" style="188" customWidth="1"/>
    <col min="15368" max="15616" width="9" style="188"/>
    <col min="15617" max="15617" width="24.625" style="188" customWidth="1"/>
    <col min="15618" max="15618" width="20.375" style="188" customWidth="1"/>
    <col min="15619" max="15619" width="20" style="188" customWidth="1"/>
    <col min="15620" max="15620" width="33.75" style="188" customWidth="1"/>
    <col min="15621" max="15622" width="9" style="188"/>
    <col min="15623" max="15623" width="11" style="188" customWidth="1"/>
    <col min="15624" max="15872" width="9" style="188"/>
    <col min="15873" max="15873" width="24.625" style="188" customWidth="1"/>
    <col min="15874" max="15874" width="20.375" style="188" customWidth="1"/>
    <col min="15875" max="15875" width="20" style="188" customWidth="1"/>
    <col min="15876" max="15876" width="33.75" style="188" customWidth="1"/>
    <col min="15877" max="15878" width="9" style="188"/>
    <col min="15879" max="15879" width="11" style="188" customWidth="1"/>
    <col min="15880" max="16128" width="9" style="188"/>
    <col min="16129" max="16129" width="24.625" style="188" customWidth="1"/>
    <col min="16130" max="16130" width="20.375" style="188" customWidth="1"/>
    <col min="16131" max="16131" width="20" style="188" customWidth="1"/>
    <col min="16132" max="16132" width="33.75" style="188" customWidth="1"/>
    <col min="16133" max="16134" width="9" style="188"/>
    <col min="16135" max="16135" width="11" style="188" customWidth="1"/>
    <col min="16136" max="16384" width="9" style="188"/>
  </cols>
  <sheetData>
    <row r="2" spans="1:7" ht="22.15" customHeight="1">
      <c r="A2" s="189" t="s">
        <v>180</v>
      </c>
      <c r="B2" s="189"/>
      <c r="C2" s="189"/>
      <c r="D2" s="189"/>
    </row>
    <row r="3" spans="1:7" ht="22.15" customHeight="1">
      <c r="A3" s="189" t="s">
        <v>181</v>
      </c>
      <c r="B3" s="189"/>
      <c r="C3" s="189"/>
      <c r="D3" s="189"/>
    </row>
    <row r="4" spans="1:7" ht="26.45" customHeight="1">
      <c r="A4" s="189" t="s">
        <v>131</v>
      </c>
      <c r="B4" s="189"/>
      <c r="C4" s="189"/>
      <c r="D4" s="189"/>
    </row>
    <row r="6" spans="1:7" s="191" customFormat="1" ht="24.6" customHeight="1">
      <c r="A6" s="190" t="s">
        <v>182</v>
      </c>
      <c r="B6" s="190" t="s">
        <v>183</v>
      </c>
      <c r="C6" s="190" t="s">
        <v>33</v>
      </c>
      <c r="D6" s="190" t="s">
        <v>184</v>
      </c>
    </row>
    <row r="7" spans="1:7" s="193" customFormat="1" ht="56.45" customHeight="1">
      <c r="A7" s="198">
        <v>4675740</v>
      </c>
      <c r="B7" s="199">
        <v>1457864</v>
      </c>
      <c r="C7" s="200">
        <v>31.18</v>
      </c>
      <c r="D7" s="192" t="s">
        <v>185</v>
      </c>
      <c r="G7" s="194"/>
    </row>
    <row r="9" spans="1:7">
      <c r="A9" s="195" t="s">
        <v>186</v>
      </c>
    </row>
    <row r="10" spans="1:7">
      <c r="A10" s="188" t="s">
        <v>187</v>
      </c>
    </row>
    <row r="14" spans="1:7">
      <c r="B14" s="196" t="s">
        <v>188</v>
      </c>
      <c r="C14" s="188" t="s">
        <v>189</v>
      </c>
      <c r="D14" s="188" t="s">
        <v>190</v>
      </c>
    </row>
    <row r="15" spans="1:7">
      <c r="C15" s="197" t="s">
        <v>191</v>
      </c>
    </row>
    <row r="16" spans="1:7">
      <c r="B16" s="188" t="s">
        <v>192</v>
      </c>
    </row>
    <row r="18" spans="2:4">
      <c r="B18" s="196" t="s">
        <v>193</v>
      </c>
      <c r="C18" s="188" t="s">
        <v>194</v>
      </c>
      <c r="D18" s="188" t="s">
        <v>195</v>
      </c>
    </row>
    <row r="19" spans="2:4">
      <c r="C19" s="197" t="s">
        <v>196</v>
      </c>
    </row>
    <row r="20" spans="2:4">
      <c r="B20" s="188" t="s">
        <v>197</v>
      </c>
    </row>
  </sheetData>
  <mergeCells count="3">
    <mergeCell ref="A2:D2"/>
    <mergeCell ref="A3:D3"/>
    <mergeCell ref="A4:D4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>
      <c r="A1" s="142" t="s">
        <v>0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0" ht="21" customHeight="1">
      <c r="A2" s="142" t="s">
        <v>1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 ht="21" customHeight="1">
      <c r="A3" s="142" t="s">
        <v>2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 ht="20.25" customHeight="1">
      <c r="A4" s="144" t="s">
        <v>81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0" ht="23.25" customHeight="1">
      <c r="A5" s="154" t="s">
        <v>3</v>
      </c>
      <c r="B5" s="151" t="s">
        <v>4</v>
      </c>
      <c r="C5" s="151" t="s">
        <v>5</v>
      </c>
      <c r="D5" s="148" t="s">
        <v>6</v>
      </c>
      <c r="E5" s="149"/>
      <c r="F5" s="149"/>
      <c r="G5" s="149"/>
      <c r="H5" s="150"/>
      <c r="I5" s="151" t="s">
        <v>7</v>
      </c>
      <c r="J5" s="151" t="s">
        <v>8</v>
      </c>
    </row>
    <row r="6" spans="1:10" ht="20.25">
      <c r="A6" s="152"/>
      <c r="B6" s="152"/>
      <c r="C6" s="152"/>
      <c r="D6" s="140" t="s">
        <v>9</v>
      </c>
      <c r="E6" s="153" t="s">
        <v>10</v>
      </c>
      <c r="F6" s="140" t="s">
        <v>11</v>
      </c>
      <c r="G6" s="140" t="s">
        <v>12</v>
      </c>
      <c r="H6" s="140" t="s">
        <v>13</v>
      </c>
      <c r="I6" s="152"/>
      <c r="J6" s="152"/>
    </row>
    <row r="7" spans="1:10" ht="27.75" customHeight="1">
      <c r="A7" s="141"/>
      <c r="B7" s="141"/>
      <c r="C7" s="141"/>
      <c r="D7" s="141"/>
      <c r="E7" s="141"/>
      <c r="F7" s="141"/>
      <c r="G7" s="141"/>
      <c r="H7" s="141"/>
      <c r="I7" s="141"/>
      <c r="J7" s="141"/>
    </row>
    <row r="8" spans="1:1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>
      <c r="A41" s="142"/>
      <c r="B41" s="143"/>
      <c r="C41" s="143"/>
      <c r="D41" s="143"/>
      <c r="E41" s="143"/>
      <c r="F41" s="143"/>
      <c r="G41" s="143"/>
      <c r="H41" s="143"/>
      <c r="I41" s="143"/>
      <c r="J41" s="143"/>
    </row>
    <row r="42" spans="1:10" ht="18.75" customHeight="1">
      <c r="A42" s="142" t="s">
        <v>28</v>
      </c>
      <c r="B42" s="143"/>
      <c r="C42" s="143"/>
      <c r="D42" s="143"/>
      <c r="E42" s="143"/>
      <c r="F42" s="143"/>
      <c r="G42" s="143"/>
      <c r="H42" s="143"/>
      <c r="I42" s="143"/>
      <c r="J42" s="143"/>
    </row>
    <row r="43" spans="1:10" ht="18" customHeight="1">
      <c r="A43" s="142" t="s">
        <v>29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20.25" customHeight="1">
      <c r="A44" s="144" t="s">
        <v>82</v>
      </c>
      <c r="B44" s="145"/>
      <c r="C44" s="145"/>
      <c r="D44" s="145"/>
      <c r="E44" s="145"/>
      <c r="F44" s="145"/>
      <c r="G44" s="145"/>
      <c r="H44" s="145"/>
      <c r="I44" s="145"/>
      <c r="J44" s="145"/>
    </row>
    <row r="45" spans="1:10" ht="14.25" customHeight="1">
      <c r="A45" s="140" t="s">
        <v>3</v>
      </c>
      <c r="B45" s="140" t="s">
        <v>4</v>
      </c>
      <c r="C45" s="136" t="s">
        <v>30</v>
      </c>
      <c r="D45" s="137"/>
      <c r="E45" s="136" t="s">
        <v>31</v>
      </c>
      <c r="F45" s="137"/>
      <c r="G45" s="136" t="s">
        <v>32</v>
      </c>
      <c r="H45" s="137"/>
      <c r="I45" s="140" t="s">
        <v>33</v>
      </c>
      <c r="J45" s="146" t="s">
        <v>34</v>
      </c>
    </row>
    <row r="46" spans="1:10" ht="31.5" customHeight="1">
      <c r="A46" s="141"/>
      <c r="B46" s="141"/>
      <c r="C46" s="138"/>
      <c r="D46" s="139"/>
      <c r="E46" s="138"/>
      <c r="F46" s="139"/>
      <c r="G46" s="138"/>
      <c r="H46" s="139"/>
      <c r="I46" s="141"/>
      <c r="J46" s="147"/>
    </row>
    <row r="47" spans="1:10" ht="22.5" customHeight="1">
      <c r="A47" s="4">
        <f t="shared" ref="A47:B47" si="1">A8</f>
        <v>1</v>
      </c>
      <c r="B47" s="3" t="str">
        <f t="shared" si="1"/>
        <v>ค่า OT</v>
      </c>
      <c r="C47" s="135" t="s">
        <v>35</v>
      </c>
      <c r="D47" s="134"/>
      <c r="E47" s="133">
        <f>รายงานการใช้จ่าย!D6</f>
        <v>742400</v>
      </c>
      <c r="F47" s="134"/>
      <c r="G47" s="133">
        <f>รายงานการใช้จ่าย!M6</f>
        <v>0</v>
      </c>
      <c r="H47" s="134"/>
      <c r="I47" s="7">
        <f>รายงานการใช้จ่าย!N6</f>
        <v>0</v>
      </c>
      <c r="J47" s="12" t="s">
        <v>36</v>
      </c>
    </row>
    <row r="48" spans="1:10" ht="22.5" customHeight="1">
      <c r="A48" s="4">
        <f t="shared" ref="A48:B48" si="2">A9</f>
        <v>2</v>
      </c>
      <c r="B48" s="3" t="str">
        <f t="shared" si="2"/>
        <v>ขจ คุ้มครองพยาน</v>
      </c>
      <c r="C48" s="135" t="s">
        <v>37</v>
      </c>
      <c r="D48" s="134"/>
      <c r="E48" s="133">
        <f>รายงานการใช้จ่าย!D7</f>
        <v>91500</v>
      </c>
      <c r="F48" s="134"/>
      <c r="G48" s="133">
        <f>รายงานการใช้จ่าย!M7</f>
        <v>0</v>
      </c>
      <c r="H48" s="134"/>
      <c r="I48" s="7">
        <f>รายงานการใช้จ่าย!N7</f>
        <v>0</v>
      </c>
      <c r="J48" s="12" t="s">
        <v>36</v>
      </c>
    </row>
    <row r="49" spans="1:10" ht="22.5" customHeight="1">
      <c r="A49" s="4">
        <f t="shared" ref="A49:B49" si="3">A10</f>
        <v>3</v>
      </c>
      <c r="B49" s="3" t="str">
        <f t="shared" si="3"/>
        <v>ค่าตอบแทนพยาน</v>
      </c>
      <c r="C49" s="135" t="s">
        <v>37</v>
      </c>
      <c r="D49" s="134"/>
      <c r="E49" s="133">
        <f>รายงานการใช้จ่าย!D8</f>
        <v>600</v>
      </c>
      <c r="F49" s="134"/>
      <c r="G49" s="133">
        <f>รายงานการใช้จ่าย!M8</f>
        <v>0</v>
      </c>
      <c r="H49" s="134"/>
      <c r="I49" s="7">
        <f>รายงานการใช้จ่าย!N8</f>
        <v>0</v>
      </c>
      <c r="J49" s="12" t="s">
        <v>36</v>
      </c>
    </row>
    <row r="50" spans="1:10" ht="22.5" customHeight="1">
      <c r="A50" s="4">
        <f t="shared" ref="A50:B50" si="4">A11</f>
        <v>4</v>
      </c>
      <c r="B50" s="3" t="str">
        <f t="shared" si="4"/>
        <v>ค่าตอบแทนนักจิต</v>
      </c>
      <c r="C50" s="135" t="s">
        <v>37</v>
      </c>
      <c r="D50" s="134"/>
      <c r="E50" s="133">
        <f>รายงานการใช้จ่าย!D9</f>
        <v>19100</v>
      </c>
      <c r="F50" s="134"/>
      <c r="G50" s="133">
        <f>รายงานการใช้จ่าย!M9</f>
        <v>5400</v>
      </c>
      <c r="H50" s="134"/>
      <c r="I50" s="7">
        <f>รายงานการใช้จ่าย!N9</f>
        <v>28.272251308900522</v>
      </c>
      <c r="J50" s="12" t="s">
        <v>36</v>
      </c>
    </row>
    <row r="51" spans="1:10" ht="22.5" customHeight="1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35" t="s">
        <v>37</v>
      </c>
      <c r="D51" s="134"/>
      <c r="E51" s="133">
        <f>รายงานการใช้จ่าย!D10</f>
        <v>115700</v>
      </c>
      <c r="F51" s="134"/>
      <c r="G51" s="133">
        <f>รายงานการใช้จ่าย!M10</f>
        <v>0</v>
      </c>
      <c r="H51" s="134"/>
      <c r="I51" s="7">
        <f>รายงานการใช้จ่าย!N10</f>
        <v>0</v>
      </c>
      <c r="J51" s="12" t="s">
        <v>36</v>
      </c>
    </row>
    <row r="52" spans="1:10" ht="22.5" customHeight="1">
      <c r="A52" s="4">
        <f t="shared" ref="A52:B52" si="6">A13</f>
        <v>6</v>
      </c>
      <c r="B52" s="3" t="str">
        <f t="shared" si="6"/>
        <v>ค่าเบี้ยเลี้ยง</v>
      </c>
      <c r="C52" s="135" t="s">
        <v>37</v>
      </c>
      <c r="D52" s="134"/>
      <c r="E52" s="133">
        <f>รายงานการใช้จ่าย!D11</f>
        <v>111900</v>
      </c>
      <c r="F52" s="134"/>
      <c r="G52" s="133">
        <f>รายงานการใช้จ่าย!M11</f>
        <v>0</v>
      </c>
      <c r="H52" s="134"/>
      <c r="I52" s="7">
        <f>รายงานการใช้จ่าย!N11</f>
        <v>0</v>
      </c>
      <c r="J52" s="12" t="s">
        <v>36</v>
      </c>
    </row>
    <row r="53" spans="1:10" ht="22.5" customHeight="1">
      <c r="A53" s="4">
        <f t="shared" ref="A53:B53" si="7">A14</f>
        <v>7</v>
      </c>
      <c r="B53" s="3" t="str">
        <f t="shared" si="7"/>
        <v>ซ่อมแซมยานพาหนะ</v>
      </c>
      <c r="C53" s="135" t="s">
        <v>37</v>
      </c>
      <c r="D53" s="134"/>
      <c r="E53" s="133">
        <f>รายงานการใช้จ่าย!D12</f>
        <v>16100</v>
      </c>
      <c r="F53" s="134"/>
      <c r="G53" s="133">
        <f>รายงานการใช้จ่าย!M12</f>
        <v>0</v>
      </c>
      <c r="H53" s="134"/>
      <c r="I53" s="7">
        <f>รายงานการใช้จ่าย!N12</f>
        <v>0</v>
      </c>
      <c r="J53" s="12" t="s">
        <v>36</v>
      </c>
    </row>
    <row r="54" spans="1:10" ht="22.5" customHeight="1">
      <c r="A54" s="4">
        <f t="shared" ref="A54:B54" si="8">A15</f>
        <v>8</v>
      </c>
      <c r="B54" s="3" t="str">
        <f t="shared" si="8"/>
        <v>จ้างเหมาบริการ+สะอาด</v>
      </c>
      <c r="C54" s="135" t="s">
        <v>37</v>
      </c>
      <c r="D54" s="134"/>
      <c r="E54" s="133">
        <f>รายงานการใช้จ่าย!D13</f>
        <v>19300</v>
      </c>
      <c r="F54" s="134"/>
      <c r="G54" s="133">
        <f>รายงานการใช้จ่าย!M13</f>
        <v>0</v>
      </c>
      <c r="H54" s="134"/>
      <c r="I54" s="7">
        <f>รายงานการใช้จ่าย!N13</f>
        <v>0</v>
      </c>
      <c r="J54" s="12" t="s">
        <v>36</v>
      </c>
    </row>
    <row r="55" spans="1:10" ht="22.5" customHeight="1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35" t="s">
        <v>37</v>
      </c>
      <c r="D55" s="134"/>
      <c r="E55" s="133">
        <f>รายงานการใช้จ่าย!D14</f>
        <v>5100</v>
      </c>
      <c r="F55" s="134"/>
      <c r="G55" s="133">
        <f>รายงานการใช้จ่าย!M14</f>
        <v>0</v>
      </c>
      <c r="H55" s="134"/>
      <c r="I55" s="7">
        <f>รายงานการใช้จ่าย!N14</f>
        <v>0</v>
      </c>
      <c r="J55" s="12" t="s">
        <v>36</v>
      </c>
    </row>
    <row r="56" spans="1:10" ht="22.5" customHeight="1">
      <c r="A56" s="4">
        <f t="shared" ref="A56:B56" si="10">A17</f>
        <v>10</v>
      </c>
      <c r="B56" s="3" t="str">
        <f t="shared" si="10"/>
        <v>วัสดุ สนง.</v>
      </c>
      <c r="C56" s="135" t="s">
        <v>37</v>
      </c>
      <c r="D56" s="134"/>
      <c r="E56" s="133">
        <f>รายงานการใช้จ่าย!D15</f>
        <v>14000</v>
      </c>
      <c r="F56" s="134"/>
      <c r="G56" s="133">
        <f>รายงานการใช้จ่าย!M15</f>
        <v>0</v>
      </c>
      <c r="H56" s="134"/>
      <c r="I56" s="7">
        <f>รายงานการใช้จ่าย!N15</f>
        <v>0</v>
      </c>
      <c r="J56" s="12" t="s">
        <v>36</v>
      </c>
    </row>
    <row r="57" spans="1:10" ht="22.5" customHeight="1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35" t="s">
        <v>37</v>
      </c>
      <c r="D57" s="134"/>
      <c r="E57" s="133">
        <f>รายงานการใช้จ่าย!D16</f>
        <v>1097300</v>
      </c>
      <c r="F57" s="134"/>
      <c r="G57" s="133">
        <f>รายงานการใช้จ่าย!M16</f>
        <v>450742.20000000007</v>
      </c>
      <c r="H57" s="134"/>
      <c r="I57" s="7">
        <f>รายงานการใช้จ่าย!N16</f>
        <v>41.077389957167597</v>
      </c>
      <c r="J57" s="12" t="s">
        <v>36</v>
      </c>
    </row>
    <row r="58" spans="1:10" ht="22.5" customHeight="1">
      <c r="A58" s="4">
        <f t="shared" ref="A58:B58" si="12">A19</f>
        <v>12</v>
      </c>
      <c r="B58" s="3" t="str">
        <f t="shared" si="12"/>
        <v>วัสดุ จราจร</v>
      </c>
      <c r="C58" s="135" t="s">
        <v>37</v>
      </c>
      <c r="D58" s="134"/>
      <c r="E58" s="133">
        <f>รายงานการใช้จ่าย!D17</f>
        <v>10000</v>
      </c>
      <c r="F58" s="134"/>
      <c r="G58" s="133">
        <f>รายงานการใช้จ่าย!M17</f>
        <v>0</v>
      </c>
      <c r="H58" s="134"/>
      <c r="I58" s="7">
        <f>รายงานการใช้จ่าย!N17</f>
        <v>0</v>
      </c>
      <c r="J58" s="12" t="s">
        <v>36</v>
      </c>
    </row>
    <row r="59" spans="1:10" ht="22.5" customHeight="1">
      <c r="A59" s="4">
        <f t="shared" ref="A59:B59" si="13">A20</f>
        <v>13</v>
      </c>
      <c r="B59" s="3" t="str">
        <f t="shared" si="13"/>
        <v>ค่าอาหาร ผู้ต้องหา</v>
      </c>
      <c r="C59" s="135" t="s">
        <v>37</v>
      </c>
      <c r="D59" s="134"/>
      <c r="E59" s="133">
        <f>รายงานการใช้จ่าย!D18</f>
        <v>76900</v>
      </c>
      <c r="F59" s="134"/>
      <c r="G59" s="133">
        <f>รายงานการใช้จ่าย!M18</f>
        <v>88575</v>
      </c>
      <c r="H59" s="134"/>
      <c r="I59" s="7">
        <f>รายงานการใช้จ่าย!N18</f>
        <v>115.18205461638492</v>
      </c>
      <c r="J59" s="12" t="s">
        <v>36</v>
      </c>
    </row>
    <row r="60" spans="1:10" ht="22.5" customHeight="1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35" t="s">
        <v>37</v>
      </c>
      <c r="D60" s="134"/>
      <c r="E60" s="133">
        <f>รายงานการใช้จ่าย!D19</f>
        <v>2339900</v>
      </c>
      <c r="F60" s="134"/>
      <c r="G60" s="133">
        <f>รายงานการใช้จ่าย!M19</f>
        <v>0</v>
      </c>
      <c r="H60" s="134"/>
      <c r="I60" s="7">
        <f>รายงานการใช้จ่าย!N19</f>
        <v>0</v>
      </c>
      <c r="J60" s="12" t="s">
        <v>36</v>
      </c>
    </row>
    <row r="61" spans="1:10" ht="22.5" customHeight="1">
      <c r="A61" s="4">
        <f t="shared" ref="A61:B61" si="15">A22</f>
        <v>15</v>
      </c>
      <c r="B61" s="3" t="str">
        <f t="shared" si="15"/>
        <v>ค่าสาธารณูปโภค</v>
      </c>
      <c r="C61" s="135" t="s">
        <v>37</v>
      </c>
      <c r="D61" s="134"/>
      <c r="E61" s="133">
        <f>รายงานการใช้จ่าย!D20</f>
        <v>104000</v>
      </c>
      <c r="F61" s="134"/>
      <c r="G61" s="155"/>
      <c r="H61" s="134"/>
      <c r="I61" s="7">
        <f>รายงานการใช้จ่าย!N20</f>
        <v>478.86652884615393</v>
      </c>
      <c r="J61" s="12" t="s">
        <v>36</v>
      </c>
    </row>
    <row r="62" spans="1:10" ht="22.5" customHeight="1">
      <c r="A62" s="4">
        <f t="shared" ref="A62:B62" si="16">A23</f>
        <v>0</v>
      </c>
      <c r="B62" s="3" t="str">
        <f t="shared" si="16"/>
        <v xml:space="preserve">   1.ไฟฟ้า</v>
      </c>
      <c r="C62" s="135" t="s">
        <v>37</v>
      </c>
      <c r="D62" s="134"/>
      <c r="E62" s="133">
        <f>รายงานการใช้จ่าย!D21</f>
        <v>0</v>
      </c>
      <c r="F62" s="134"/>
      <c r="G62" s="133">
        <f>รายงานการใช้จ่าย!M21</f>
        <v>445182.80000000005</v>
      </c>
      <c r="H62" s="134"/>
      <c r="I62" s="7">
        <f>รายงานการใช้จ่าย!N21</f>
        <v>0</v>
      </c>
      <c r="J62" s="12"/>
    </row>
    <row r="63" spans="1:10" ht="22.5" customHeight="1">
      <c r="A63" s="4">
        <f t="shared" ref="A63:B63" si="17">A24</f>
        <v>0</v>
      </c>
      <c r="B63" s="3" t="str">
        <f t="shared" si="17"/>
        <v xml:space="preserve">   2.ประปา  </v>
      </c>
      <c r="C63" s="135" t="s">
        <v>37</v>
      </c>
      <c r="D63" s="134"/>
      <c r="E63" s="133">
        <f>รายงานการใช้จ่าย!D22</f>
        <v>0</v>
      </c>
      <c r="F63" s="134"/>
      <c r="G63" s="133">
        <f>รายงานการใช้จ่าย!M22</f>
        <v>4888.8599999999997</v>
      </c>
      <c r="H63" s="134"/>
      <c r="I63" s="7">
        <f>รายงานการใช้จ่าย!N22</f>
        <v>0</v>
      </c>
      <c r="J63" s="12"/>
    </row>
    <row r="64" spans="1:10" ht="22.5" customHeight="1">
      <c r="A64" s="4">
        <f t="shared" ref="A64:B64" si="18">A25</f>
        <v>0</v>
      </c>
      <c r="B64" s="3" t="str">
        <f t="shared" si="18"/>
        <v xml:space="preserve">   3.โทรศัพท์</v>
      </c>
      <c r="C64" s="135" t="s">
        <v>37</v>
      </c>
      <c r="D64" s="134"/>
      <c r="E64" s="133">
        <f>รายงานการใช้จ่าย!D23</f>
        <v>0</v>
      </c>
      <c r="F64" s="134"/>
      <c r="G64" s="133">
        <f>รายงานการใช้จ่าย!M23</f>
        <v>5346.78</v>
      </c>
      <c r="H64" s="134"/>
      <c r="I64" s="7">
        <f>รายงานการใช้จ่าย!N23</f>
        <v>0</v>
      </c>
      <c r="J64" s="12"/>
    </row>
    <row r="65" spans="1:10" ht="22.5" customHeight="1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35" t="s">
        <v>37</v>
      </c>
      <c r="D65" s="134"/>
      <c r="E65" s="133">
        <f>รายงานการใช้จ่าย!D24</f>
        <v>0</v>
      </c>
      <c r="F65" s="134"/>
      <c r="G65" s="133">
        <f>รายงานการใช้จ่าย!M24</f>
        <v>6148.75</v>
      </c>
      <c r="H65" s="134"/>
      <c r="I65" s="7">
        <f>รายงานการใช้จ่าย!N24</f>
        <v>0</v>
      </c>
      <c r="J65" s="12"/>
    </row>
    <row r="66" spans="1:10" ht="22.5" customHeight="1">
      <c r="A66" s="4">
        <f t="shared" ref="A66:B66" si="20">A27</f>
        <v>0</v>
      </c>
      <c r="B66" s="3" t="str">
        <f t="shared" si="20"/>
        <v xml:space="preserve">   5.ไปรษณีย์</v>
      </c>
      <c r="C66" s="135" t="s">
        <v>37</v>
      </c>
      <c r="D66" s="134"/>
      <c r="E66" s="133">
        <f>รายงานการใช้จ่าย!D25</f>
        <v>0</v>
      </c>
      <c r="F66" s="134"/>
      <c r="G66" s="133">
        <f>รายงานการใช้จ่าย!M25</f>
        <v>36454</v>
      </c>
      <c r="H66" s="134"/>
      <c r="I66" s="7">
        <f>รายงานการใช้จ่าย!N25</f>
        <v>0</v>
      </c>
      <c r="J66" s="12"/>
    </row>
    <row r="67" spans="1:10" ht="22.5" customHeight="1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35" t="s">
        <v>37</v>
      </c>
      <c r="D67" s="134"/>
      <c r="E67" s="133">
        <f>รายงานการใช้จ่าย!D26</f>
        <v>86000</v>
      </c>
      <c r="F67" s="134"/>
      <c r="G67" s="133">
        <f>รายงานการใช้จ่าย!M26</f>
        <v>0</v>
      </c>
      <c r="H67" s="134"/>
      <c r="I67" s="7">
        <f>รายงานการใช้จ่าย!N26</f>
        <v>0</v>
      </c>
      <c r="J67" s="12" t="s">
        <v>36</v>
      </c>
    </row>
    <row r="68" spans="1:10" ht="22.5" customHeight="1">
      <c r="A68" s="4">
        <f t="shared" ref="A68:B68" si="22">A29</f>
        <v>17</v>
      </c>
      <c r="B68" s="3" t="str">
        <f t="shared" si="22"/>
        <v>กองทุนสืบสวน(1)</v>
      </c>
      <c r="C68" s="135" t="s">
        <v>37</v>
      </c>
      <c r="D68" s="134"/>
      <c r="E68" s="133">
        <f>รายงานการใช้จ่าย!D27</f>
        <v>240000</v>
      </c>
      <c r="F68" s="134"/>
      <c r="G68" s="133">
        <f>รายงานการใช้จ่าย!M27</f>
        <v>240000</v>
      </c>
      <c r="H68" s="134"/>
      <c r="I68" s="7">
        <f>รายงานการใช้จ่าย!N27</f>
        <v>100</v>
      </c>
      <c r="J68" s="12" t="s">
        <v>36</v>
      </c>
    </row>
    <row r="69" spans="1:10" ht="22.5" customHeight="1">
      <c r="A69" s="4">
        <f t="shared" ref="A69:B69" si="23">A30</f>
        <v>18</v>
      </c>
      <c r="B69" s="3" t="str">
        <f t="shared" si="23"/>
        <v>กองทุนสืบสวน(2)</v>
      </c>
      <c r="C69" s="135" t="s">
        <v>37</v>
      </c>
      <c r="D69" s="134"/>
      <c r="E69" s="133">
        <f>รายงานการใช้จ่าย!D28</f>
        <v>240000</v>
      </c>
      <c r="F69" s="134"/>
      <c r="G69" s="133">
        <f>รายงานการใช้จ่าย!M28</f>
        <v>240000</v>
      </c>
      <c r="H69" s="134"/>
      <c r="I69" s="7">
        <f>รายงานการใช้จ่าย!N28</f>
        <v>100</v>
      </c>
      <c r="J69" s="12" t="s">
        <v>36</v>
      </c>
    </row>
    <row r="70" spans="1:10" ht="22.5" customHeight="1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35" t="s">
        <v>37</v>
      </c>
      <c r="D70" s="134"/>
      <c r="E70" s="133">
        <f>รายงานการใช้จ่าย!D29</f>
        <v>7585</v>
      </c>
      <c r="F70" s="134"/>
      <c r="G70" s="133">
        <f>รายงานการใช้จ่าย!M29</f>
        <v>3360</v>
      </c>
      <c r="H70" s="134"/>
      <c r="I70" s="7">
        <f>รายงานการใช้จ่าย!N29</f>
        <v>44.297956493078445</v>
      </c>
      <c r="J70" s="12" t="s">
        <v>36</v>
      </c>
    </row>
    <row r="71" spans="1:10" ht="22.5" customHeight="1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35" t="s">
        <v>37</v>
      </c>
      <c r="D71" s="134"/>
      <c r="E71" s="133">
        <f>รายงานการใช้จ่าย!D30</f>
        <v>29320</v>
      </c>
      <c r="F71" s="134"/>
      <c r="G71" s="133">
        <f>รายงานการใช้จ่าย!M30</f>
        <v>10080</v>
      </c>
      <c r="H71" s="134"/>
      <c r="I71" s="7">
        <f>รายงานการใช้จ่าย!N30</f>
        <v>34.379263301500686</v>
      </c>
      <c r="J71" s="12" t="s">
        <v>36</v>
      </c>
    </row>
    <row r="72" spans="1:10" ht="22.5" customHeight="1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35" t="s">
        <v>37</v>
      </c>
      <c r="D72" s="134"/>
      <c r="E72" s="133">
        <f>รายงานการใช้จ่าย!D31</f>
        <v>323500</v>
      </c>
      <c r="F72" s="134"/>
      <c r="G72" s="133">
        <f>รายงานการใช้จ่าย!M31</f>
        <v>0</v>
      </c>
      <c r="H72" s="134"/>
      <c r="I72" s="7">
        <f>รายงานการใช้จ่าย!N31</f>
        <v>0</v>
      </c>
      <c r="J72" s="12" t="s">
        <v>36</v>
      </c>
    </row>
    <row r="73" spans="1:10" ht="22.5" customHeight="1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35" t="s">
        <v>37</v>
      </c>
      <c r="D73" s="134"/>
      <c r="E73" s="133">
        <f>รายงานการใช้จ่าย!D32</f>
        <v>86000</v>
      </c>
      <c r="F73" s="134"/>
      <c r="G73" s="133">
        <f>รายงานการใช้จ่าย!M32</f>
        <v>0</v>
      </c>
      <c r="H73" s="134"/>
      <c r="I73" s="7">
        <f>รายงานการใช้จ่าย!N32</f>
        <v>0</v>
      </c>
      <c r="J73" s="12" t="s">
        <v>36</v>
      </c>
    </row>
    <row r="74" spans="1:10" ht="22.5" customHeight="1">
      <c r="A74" s="4">
        <f t="shared" ref="A74:B74" si="28">A35</f>
        <v>23</v>
      </c>
      <c r="B74" s="3" t="str">
        <f t="shared" si="28"/>
        <v>มวลชล</v>
      </c>
      <c r="C74" s="135" t="s">
        <v>37</v>
      </c>
      <c r="D74" s="134"/>
      <c r="E74" s="133">
        <f>รายงานการใช้จ่าย!D33</f>
        <v>36000</v>
      </c>
      <c r="F74" s="134"/>
      <c r="G74" s="133">
        <f>รายงานการใช้จ่าย!M33</f>
        <v>12000</v>
      </c>
      <c r="H74" s="134"/>
      <c r="I74" s="7">
        <f>รายงานการใช้จ่าย!N33</f>
        <v>33.333333333333336</v>
      </c>
      <c r="J74" s="12" t="s">
        <v>36</v>
      </c>
    </row>
    <row r="75" spans="1:10" ht="22.5" customHeight="1">
      <c r="A75" s="4">
        <f t="shared" ref="A75:B75" si="29">A36</f>
        <v>24</v>
      </c>
      <c r="B75" s="3" t="str">
        <f t="shared" si="29"/>
        <v>ตำรวจบ้าน</v>
      </c>
      <c r="C75" s="135" t="s">
        <v>37</v>
      </c>
      <c r="D75" s="134"/>
      <c r="E75" s="133">
        <f>รายงานการใช้จ่าย!D34</f>
        <v>10000</v>
      </c>
      <c r="F75" s="134"/>
      <c r="G75" s="133">
        <f>รายงานการใช้จ่าย!M34</f>
        <v>6000</v>
      </c>
      <c r="H75" s="134"/>
      <c r="I75" s="7">
        <f>รายงานการใช้จ่าย!N34</f>
        <v>60</v>
      </c>
      <c r="J75" s="12" t="s">
        <v>36</v>
      </c>
    </row>
    <row r="76" spans="1:10" ht="22.5" customHeight="1">
      <c r="A76" s="4">
        <f t="shared" ref="A76:B76" si="30">A37</f>
        <v>25</v>
      </c>
      <c r="B76" s="3" t="str">
        <f t="shared" si="30"/>
        <v>โครงการ 1 ตร.1 รร.</v>
      </c>
      <c r="C76" s="135" t="s">
        <v>37</v>
      </c>
      <c r="D76" s="134"/>
      <c r="E76" s="133">
        <f>รายงานการใช้จ่าย!D35</f>
        <v>2140</v>
      </c>
      <c r="F76" s="134"/>
      <c r="G76" s="133">
        <f>รายงานการใช้จ่าย!M35</f>
        <v>2140</v>
      </c>
      <c r="H76" s="134"/>
      <c r="I76" s="7">
        <f>รายงานการใช้จ่าย!N35</f>
        <v>100</v>
      </c>
      <c r="J76" s="12" t="s">
        <v>36</v>
      </c>
    </row>
    <row r="77" spans="1:10" ht="22.5" customHeight="1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35" t="s">
        <v>37</v>
      </c>
      <c r="D77" s="134"/>
      <c r="E77" s="133">
        <f>รายงานการใช้จ่าย!D36</f>
        <v>15000</v>
      </c>
      <c r="F77" s="134"/>
      <c r="G77" s="133">
        <f>รายงานการใช้จ่าย!M36</f>
        <v>15000</v>
      </c>
      <c r="H77" s="134"/>
      <c r="I77" s="7">
        <f>รายงานการใช้จ่าย!N36</f>
        <v>100</v>
      </c>
      <c r="J77" s="12" t="s">
        <v>36</v>
      </c>
    </row>
    <row r="78" spans="1:10" ht="22.5" customHeight="1">
      <c r="A78" s="4"/>
      <c r="B78" s="3"/>
      <c r="C78" s="135" t="str">
        <f>รายงานการใช้จ่าย!C29</f>
        <v>ให้เจ้าหน้าที่การเงินทำการเบิก</v>
      </c>
      <c r="D78" s="134"/>
      <c r="E78" s="155"/>
      <c r="F78" s="134"/>
      <c r="G78" s="155"/>
      <c r="H78" s="134"/>
      <c r="I78" s="9"/>
      <c r="J78" s="6"/>
    </row>
    <row r="79" spans="1:10" ht="22.5" customHeight="1">
      <c r="A79" s="4" t="str">
        <f t="shared" ref="A79" si="32">A39</f>
        <v>รวม</v>
      </c>
      <c r="B79" s="3"/>
      <c r="C79" s="135"/>
      <c r="D79" s="134"/>
      <c r="E79" s="133">
        <f>รายงานการใช้จ่าย!D37</f>
        <v>5839345</v>
      </c>
      <c r="F79" s="134"/>
      <c r="G79" s="133">
        <f>SUM(G47:H78)</f>
        <v>1571318.3900000001</v>
      </c>
      <c r="H79" s="134"/>
      <c r="I79" s="10">
        <f>G79*100/E79</f>
        <v>26.90915487952844</v>
      </c>
      <c r="J79" s="6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 r:id="rId1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>
      <c r="A1" s="142" t="s">
        <v>38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6" ht="22.5" customHeight="1">
      <c r="A2" s="142" t="s">
        <v>29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</row>
    <row r="3" spans="1:16" ht="22.5" customHeight="1">
      <c r="A3" s="144" t="s">
        <v>83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</row>
    <row r="4" spans="1:16" ht="22.5" customHeight="1">
      <c r="A4" s="140" t="s">
        <v>3</v>
      </c>
      <c r="B4" s="140" t="s">
        <v>4</v>
      </c>
      <c r="C4" s="140" t="s">
        <v>30</v>
      </c>
      <c r="D4" s="157" t="s">
        <v>31</v>
      </c>
      <c r="E4" s="2"/>
      <c r="F4" s="136" t="s">
        <v>32</v>
      </c>
      <c r="G4" s="156"/>
      <c r="H4" s="156"/>
      <c r="I4" s="156"/>
      <c r="J4" s="156"/>
      <c r="K4" s="156"/>
      <c r="L4" s="156"/>
      <c r="M4" s="137"/>
      <c r="N4" s="140" t="s">
        <v>33</v>
      </c>
      <c r="O4" s="158" t="s">
        <v>34</v>
      </c>
    </row>
    <row r="5" spans="1:16" ht="22.5" customHeight="1">
      <c r="A5" s="141"/>
      <c r="B5" s="141"/>
      <c r="C5" s="141"/>
      <c r="D5" s="14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41"/>
      <c r="O5" s="139"/>
      <c r="P5" s="8" t="s">
        <v>48</v>
      </c>
    </row>
    <row r="6" spans="1:16" ht="22.5" customHeight="1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>
      <c r="D38" s="26"/>
    </row>
    <row r="39" spans="1:16" ht="22.5" customHeight="1">
      <c r="D39" s="26"/>
    </row>
    <row r="40" spans="1:16" ht="22.5" customHeight="1">
      <c r="D40" s="26"/>
    </row>
    <row r="41" spans="1:16" ht="22.5" customHeight="1">
      <c r="D41" s="26"/>
    </row>
    <row r="42" spans="1:16" ht="22.5" customHeight="1">
      <c r="D42" s="26"/>
    </row>
    <row r="43" spans="1:16" ht="22.5" customHeight="1">
      <c r="D43" s="26"/>
    </row>
    <row r="44" spans="1:16" ht="22.5" customHeight="1">
      <c r="D44" s="26"/>
    </row>
    <row r="45" spans="1:16" ht="22.5" customHeight="1">
      <c r="D45" s="26"/>
    </row>
    <row r="46" spans="1:16" ht="22.5" customHeight="1">
      <c r="D46" s="26"/>
    </row>
    <row r="47" spans="1:16" ht="22.5" customHeight="1">
      <c r="D47" s="26"/>
    </row>
    <row r="48" spans="1:16" ht="22.5" customHeight="1">
      <c r="D48" s="26"/>
    </row>
    <row r="49" spans="4:4" ht="22.5" customHeight="1">
      <c r="D49" s="26"/>
    </row>
    <row r="50" spans="4:4" ht="22.5" customHeight="1">
      <c r="D50" s="26"/>
    </row>
    <row r="51" spans="4:4" ht="22.5" customHeight="1">
      <c r="D51" s="26"/>
    </row>
    <row r="52" spans="4:4" ht="22.5" customHeight="1">
      <c r="D52" s="26"/>
    </row>
    <row r="53" spans="4:4" ht="22.5" customHeight="1">
      <c r="D53" s="26"/>
    </row>
    <row r="54" spans="4:4" ht="22.5" customHeight="1">
      <c r="D54" s="26"/>
    </row>
    <row r="55" spans="4:4" ht="22.5" customHeight="1">
      <c r="D55" s="26"/>
    </row>
    <row r="56" spans="4:4" ht="22.5" customHeight="1">
      <c r="D56" s="26"/>
    </row>
    <row r="57" spans="4:4" ht="22.5" customHeight="1">
      <c r="D57" s="26"/>
    </row>
    <row r="58" spans="4:4" ht="22.5" customHeight="1">
      <c r="D58" s="26"/>
    </row>
    <row r="59" spans="4:4" ht="22.5" customHeight="1">
      <c r="D59" s="26"/>
    </row>
    <row r="60" spans="4:4" ht="22.5" customHeight="1">
      <c r="D60" s="26"/>
    </row>
    <row r="61" spans="4:4" ht="22.5" customHeight="1">
      <c r="D61" s="26"/>
    </row>
    <row r="62" spans="4:4" ht="22.5" customHeight="1">
      <c r="D62" s="26"/>
    </row>
    <row r="63" spans="4:4" ht="22.5" customHeight="1">
      <c r="D63" s="26"/>
    </row>
    <row r="64" spans="4:4" ht="22.5" customHeight="1">
      <c r="D64" s="26"/>
    </row>
    <row r="65" spans="4:4" ht="22.5" customHeight="1">
      <c r="D65" s="26"/>
    </row>
    <row r="66" spans="4:4" ht="22.5" customHeight="1">
      <c r="D66" s="26"/>
    </row>
    <row r="67" spans="4:4" ht="22.5" customHeight="1">
      <c r="D67" s="26"/>
    </row>
    <row r="68" spans="4:4" ht="22.5" customHeight="1">
      <c r="D68" s="26"/>
    </row>
    <row r="69" spans="4:4" ht="22.5" customHeight="1">
      <c r="D69" s="26"/>
    </row>
    <row r="70" spans="4:4" ht="22.5" customHeight="1">
      <c r="D70" s="26"/>
    </row>
    <row r="71" spans="4:4" ht="22.5" customHeight="1">
      <c r="D71" s="26"/>
    </row>
    <row r="72" spans="4:4" ht="22.5" customHeight="1">
      <c r="D72" s="26"/>
    </row>
    <row r="73" spans="4:4" ht="22.5" customHeight="1">
      <c r="D73" s="26"/>
    </row>
    <row r="74" spans="4:4" ht="22.5" customHeight="1">
      <c r="D74" s="26"/>
    </row>
    <row r="75" spans="4:4" ht="22.5" customHeight="1">
      <c r="D75" s="26"/>
    </row>
    <row r="76" spans="4:4" ht="22.5" customHeight="1">
      <c r="D76" s="26"/>
    </row>
    <row r="77" spans="4:4" ht="22.5" customHeight="1">
      <c r="D77" s="26"/>
    </row>
    <row r="78" spans="4:4" ht="22.5" customHeight="1">
      <c r="D78" s="26"/>
    </row>
    <row r="79" spans="4:4" ht="22.5" customHeight="1">
      <c r="D79" s="26"/>
    </row>
    <row r="80" spans="4:4" ht="22.5" customHeight="1">
      <c r="D80" s="26"/>
    </row>
    <row r="81" spans="4:4" ht="22.5" customHeight="1">
      <c r="D81" s="26"/>
    </row>
    <row r="82" spans="4:4" ht="22.5" customHeight="1">
      <c r="D82" s="26"/>
    </row>
    <row r="83" spans="4:4" ht="22.5" customHeight="1">
      <c r="D83" s="26"/>
    </row>
    <row r="84" spans="4:4" ht="22.5" customHeight="1">
      <c r="D84" s="26"/>
    </row>
    <row r="85" spans="4:4" ht="22.5" customHeight="1">
      <c r="D85" s="26"/>
    </row>
    <row r="86" spans="4:4" ht="22.5" customHeight="1">
      <c r="D86" s="26"/>
    </row>
    <row r="87" spans="4:4" ht="22.5" customHeight="1">
      <c r="D87" s="26"/>
    </row>
    <row r="88" spans="4:4" ht="22.5" customHeight="1">
      <c r="D88" s="26"/>
    </row>
    <row r="89" spans="4:4" ht="22.5" customHeight="1">
      <c r="D89" s="26"/>
    </row>
    <row r="90" spans="4:4" ht="22.5" customHeight="1">
      <c r="D90" s="26"/>
    </row>
    <row r="91" spans="4:4" ht="22.5" customHeight="1">
      <c r="D91" s="26"/>
    </row>
    <row r="92" spans="4:4" ht="22.5" customHeight="1">
      <c r="D92" s="26"/>
    </row>
    <row r="93" spans="4:4" ht="22.5" customHeight="1">
      <c r="D93" s="26"/>
    </row>
    <row r="94" spans="4:4" ht="22.5" customHeight="1">
      <c r="D94" s="26"/>
    </row>
    <row r="95" spans="4:4" ht="22.5" customHeight="1">
      <c r="D95" s="26"/>
    </row>
    <row r="96" spans="4:4" ht="22.5" customHeight="1">
      <c r="D96" s="26"/>
    </row>
    <row r="97" spans="4:4" ht="22.5" customHeight="1">
      <c r="D97" s="26"/>
    </row>
    <row r="98" spans="4:4" ht="22.5" customHeight="1">
      <c r="D98" s="26"/>
    </row>
    <row r="99" spans="4:4" ht="22.5" customHeight="1">
      <c r="D99" s="26"/>
    </row>
    <row r="100" spans="4:4" ht="22.5" customHeight="1">
      <c r="D100" s="26"/>
    </row>
    <row r="101" spans="4:4" ht="22.5" customHeight="1">
      <c r="D101" s="26"/>
    </row>
    <row r="102" spans="4:4" ht="22.5" customHeight="1">
      <c r="D102" s="26"/>
    </row>
    <row r="103" spans="4:4" ht="22.5" customHeight="1">
      <c r="D103" s="26"/>
    </row>
    <row r="104" spans="4:4" ht="22.5" customHeight="1">
      <c r="D104" s="26"/>
    </row>
    <row r="105" spans="4:4" ht="22.5" customHeight="1">
      <c r="D105" s="26"/>
    </row>
    <row r="106" spans="4:4" ht="22.5" customHeight="1">
      <c r="D106" s="26"/>
    </row>
    <row r="107" spans="4:4" ht="22.5" customHeight="1">
      <c r="D107" s="26"/>
    </row>
    <row r="108" spans="4:4" ht="22.5" customHeight="1">
      <c r="D108" s="26"/>
    </row>
    <row r="109" spans="4:4" ht="22.5" customHeight="1">
      <c r="D109" s="26"/>
    </row>
    <row r="110" spans="4:4" ht="22.5" customHeight="1">
      <c r="D110" s="26"/>
    </row>
    <row r="111" spans="4:4" ht="22.5" customHeight="1">
      <c r="D111" s="26"/>
    </row>
    <row r="112" spans="4:4" ht="22.5" customHeight="1">
      <c r="D112" s="26"/>
    </row>
    <row r="113" spans="4:4" ht="22.5" customHeight="1">
      <c r="D113" s="26"/>
    </row>
    <row r="114" spans="4:4" ht="22.5" customHeight="1">
      <c r="D114" s="26"/>
    </row>
    <row r="115" spans="4:4" ht="22.5" customHeight="1">
      <c r="D115" s="26"/>
    </row>
    <row r="116" spans="4:4" ht="22.5" customHeight="1">
      <c r="D116" s="26"/>
    </row>
    <row r="117" spans="4:4" ht="22.5" customHeight="1">
      <c r="D117" s="26"/>
    </row>
    <row r="118" spans="4:4" ht="22.5" customHeight="1">
      <c r="D118" s="26"/>
    </row>
    <row r="119" spans="4:4" ht="22.5" customHeight="1">
      <c r="D119" s="26"/>
    </row>
    <row r="120" spans="4:4" ht="22.5" customHeight="1">
      <c r="D120" s="26"/>
    </row>
    <row r="121" spans="4:4" ht="22.5" customHeight="1">
      <c r="D121" s="26"/>
    </row>
    <row r="122" spans="4:4" ht="22.5" customHeight="1">
      <c r="D122" s="26"/>
    </row>
    <row r="123" spans="4:4" ht="22.5" customHeight="1">
      <c r="D123" s="26"/>
    </row>
    <row r="124" spans="4:4" ht="22.5" customHeight="1">
      <c r="D124" s="26"/>
    </row>
    <row r="125" spans="4:4" ht="22.5" customHeight="1">
      <c r="D125" s="26"/>
    </row>
    <row r="126" spans="4:4" ht="22.5" customHeight="1">
      <c r="D126" s="26"/>
    </row>
    <row r="127" spans="4:4" ht="22.5" customHeight="1">
      <c r="D127" s="26"/>
    </row>
    <row r="128" spans="4:4" ht="22.5" customHeight="1">
      <c r="D128" s="26"/>
    </row>
    <row r="129" spans="4:4" ht="22.5" customHeight="1">
      <c r="D129" s="26"/>
    </row>
    <row r="130" spans="4:4" ht="22.5" customHeight="1">
      <c r="D130" s="26"/>
    </row>
    <row r="131" spans="4:4" ht="22.5" customHeight="1">
      <c r="D131" s="26"/>
    </row>
    <row r="132" spans="4:4" ht="22.5" customHeight="1">
      <c r="D132" s="26"/>
    </row>
    <row r="133" spans="4:4" ht="22.5" customHeight="1">
      <c r="D133" s="26"/>
    </row>
    <row r="134" spans="4:4" ht="22.5" customHeight="1">
      <c r="D134" s="26"/>
    </row>
    <row r="135" spans="4:4" ht="22.5" customHeight="1">
      <c r="D135" s="26"/>
    </row>
    <row r="136" spans="4:4" ht="22.5" customHeight="1">
      <c r="D136" s="26"/>
    </row>
    <row r="137" spans="4:4" ht="22.5" customHeight="1">
      <c r="D137" s="26"/>
    </row>
    <row r="138" spans="4:4" ht="22.5" customHeight="1">
      <c r="D138" s="26"/>
    </row>
    <row r="139" spans="4:4" ht="22.5" customHeight="1">
      <c r="D139" s="26"/>
    </row>
    <row r="140" spans="4:4" ht="22.5" customHeight="1">
      <c r="D140" s="26"/>
    </row>
    <row r="141" spans="4:4" ht="22.5" customHeight="1">
      <c r="D141" s="26"/>
    </row>
    <row r="142" spans="4:4" ht="22.5" customHeight="1">
      <c r="D142" s="26"/>
    </row>
    <row r="143" spans="4:4" ht="22.5" customHeight="1">
      <c r="D143" s="26"/>
    </row>
    <row r="144" spans="4:4" ht="22.5" customHeight="1">
      <c r="D144" s="26"/>
    </row>
    <row r="145" spans="4:4" ht="22.5" customHeight="1">
      <c r="D145" s="26"/>
    </row>
    <row r="146" spans="4:4" ht="22.5" customHeight="1">
      <c r="D146" s="26"/>
    </row>
    <row r="147" spans="4:4" ht="22.5" customHeight="1">
      <c r="D147" s="26"/>
    </row>
    <row r="148" spans="4:4" ht="22.5" customHeight="1">
      <c r="D148" s="26"/>
    </row>
    <row r="149" spans="4:4" ht="22.5" customHeight="1">
      <c r="D149" s="26"/>
    </row>
    <row r="150" spans="4:4" ht="22.5" customHeight="1">
      <c r="D150" s="26"/>
    </row>
    <row r="151" spans="4:4" ht="22.5" customHeight="1">
      <c r="D151" s="26"/>
    </row>
    <row r="152" spans="4:4" ht="22.5" customHeight="1">
      <c r="D152" s="26"/>
    </row>
    <row r="153" spans="4:4" ht="22.5" customHeight="1">
      <c r="D153" s="26"/>
    </row>
    <row r="154" spans="4:4" ht="22.5" customHeight="1">
      <c r="D154" s="26"/>
    </row>
    <row r="155" spans="4:4" ht="22.5" customHeight="1">
      <c r="D155" s="26"/>
    </row>
    <row r="156" spans="4:4" ht="22.5" customHeight="1">
      <c r="D156" s="26"/>
    </row>
    <row r="157" spans="4:4" ht="22.5" customHeight="1">
      <c r="D157" s="26"/>
    </row>
    <row r="158" spans="4:4" ht="22.5" customHeight="1">
      <c r="D158" s="26"/>
    </row>
    <row r="159" spans="4:4" ht="22.5" customHeight="1">
      <c r="D159" s="26"/>
    </row>
    <row r="160" spans="4:4" ht="22.5" customHeight="1">
      <c r="D160" s="26"/>
    </row>
    <row r="161" spans="4:4" ht="22.5" customHeight="1">
      <c r="D161" s="26"/>
    </row>
    <row r="162" spans="4:4" ht="22.5" customHeight="1">
      <c r="D162" s="26"/>
    </row>
    <row r="163" spans="4:4" ht="22.5" customHeight="1">
      <c r="D163" s="26"/>
    </row>
    <row r="164" spans="4:4" ht="22.5" customHeight="1">
      <c r="D164" s="26"/>
    </row>
    <row r="165" spans="4:4" ht="22.5" customHeight="1">
      <c r="D165" s="26"/>
    </row>
    <row r="166" spans="4:4" ht="22.5" customHeight="1">
      <c r="D166" s="26"/>
    </row>
    <row r="167" spans="4:4" ht="22.5" customHeight="1">
      <c r="D167" s="26"/>
    </row>
    <row r="168" spans="4:4" ht="22.5" customHeight="1">
      <c r="D168" s="26"/>
    </row>
    <row r="169" spans="4:4" ht="22.5" customHeight="1">
      <c r="D169" s="26"/>
    </row>
    <row r="170" spans="4:4" ht="22.5" customHeight="1">
      <c r="D170" s="26"/>
    </row>
    <row r="171" spans="4:4" ht="22.5" customHeight="1">
      <c r="D171" s="26"/>
    </row>
    <row r="172" spans="4:4" ht="22.5" customHeight="1">
      <c r="D172" s="26"/>
    </row>
    <row r="173" spans="4:4" ht="22.5" customHeight="1">
      <c r="D173" s="26"/>
    </row>
    <row r="174" spans="4:4" ht="22.5" customHeight="1">
      <c r="D174" s="26"/>
    </row>
    <row r="175" spans="4:4" ht="22.5" customHeight="1">
      <c r="D175" s="26"/>
    </row>
    <row r="176" spans="4:4" ht="22.5" customHeight="1">
      <c r="D176" s="26"/>
    </row>
    <row r="177" spans="4:4" ht="22.5" customHeight="1">
      <c r="D177" s="26"/>
    </row>
    <row r="178" spans="4:4" ht="22.5" customHeight="1">
      <c r="D178" s="26"/>
    </row>
    <row r="179" spans="4:4" ht="22.5" customHeight="1">
      <c r="D179" s="26"/>
    </row>
    <row r="180" spans="4:4" ht="22.5" customHeight="1">
      <c r="D180" s="26"/>
    </row>
    <row r="181" spans="4:4" ht="22.5" customHeight="1">
      <c r="D181" s="26"/>
    </row>
    <row r="182" spans="4:4" ht="22.5" customHeight="1">
      <c r="D182" s="26"/>
    </row>
    <row r="183" spans="4:4" ht="22.5" customHeight="1">
      <c r="D183" s="26"/>
    </row>
    <row r="184" spans="4:4" ht="22.5" customHeight="1">
      <c r="D184" s="26"/>
    </row>
    <row r="185" spans="4:4" ht="22.5" customHeight="1">
      <c r="D185" s="26"/>
    </row>
    <row r="186" spans="4:4" ht="22.5" customHeight="1">
      <c r="D186" s="26"/>
    </row>
    <row r="187" spans="4:4" ht="22.5" customHeight="1">
      <c r="D187" s="26"/>
    </row>
    <row r="188" spans="4:4" ht="22.5" customHeight="1">
      <c r="D188" s="26"/>
    </row>
    <row r="189" spans="4:4" ht="22.5" customHeight="1">
      <c r="D189" s="26"/>
    </row>
    <row r="190" spans="4:4" ht="22.5" customHeight="1">
      <c r="D190" s="26"/>
    </row>
    <row r="191" spans="4:4" ht="22.5" customHeight="1">
      <c r="D191" s="26"/>
    </row>
    <row r="192" spans="4:4" ht="22.5" customHeight="1">
      <c r="D192" s="26"/>
    </row>
    <row r="193" spans="4:4" ht="22.5" customHeight="1">
      <c r="D193" s="26"/>
    </row>
    <row r="194" spans="4:4" ht="22.5" customHeight="1">
      <c r="D194" s="26"/>
    </row>
    <row r="195" spans="4:4" ht="22.5" customHeight="1">
      <c r="D195" s="26"/>
    </row>
    <row r="196" spans="4:4" ht="22.5" customHeight="1">
      <c r="D196" s="26"/>
    </row>
    <row r="197" spans="4:4" ht="22.5" customHeight="1">
      <c r="D197" s="26"/>
    </row>
    <row r="198" spans="4:4" ht="22.5" customHeight="1">
      <c r="D198" s="26"/>
    </row>
    <row r="199" spans="4:4" ht="22.5" customHeight="1">
      <c r="D199" s="26"/>
    </row>
    <row r="200" spans="4:4" ht="22.5" customHeight="1">
      <c r="D200" s="26"/>
    </row>
    <row r="201" spans="4:4" ht="22.5" customHeight="1">
      <c r="D201" s="26"/>
    </row>
    <row r="202" spans="4:4" ht="22.5" customHeight="1">
      <c r="D202" s="26"/>
    </row>
    <row r="203" spans="4:4" ht="22.5" customHeight="1">
      <c r="D203" s="26"/>
    </row>
    <row r="204" spans="4:4" ht="22.5" customHeight="1">
      <c r="D204" s="26"/>
    </row>
    <row r="205" spans="4:4" ht="22.5" customHeight="1">
      <c r="D205" s="26"/>
    </row>
    <row r="206" spans="4:4" ht="22.5" customHeight="1">
      <c r="D206" s="26"/>
    </row>
    <row r="207" spans="4:4" ht="22.5" customHeight="1">
      <c r="D207" s="26"/>
    </row>
    <row r="208" spans="4:4" ht="22.5" customHeight="1">
      <c r="D208" s="26"/>
    </row>
    <row r="209" spans="4:4" ht="22.5" customHeight="1">
      <c r="D209" s="26"/>
    </row>
    <row r="210" spans="4:4" ht="22.5" customHeight="1">
      <c r="D210" s="26"/>
    </row>
    <row r="211" spans="4:4" ht="22.5" customHeight="1">
      <c r="D211" s="26"/>
    </row>
    <row r="212" spans="4:4" ht="22.5" customHeight="1">
      <c r="D212" s="26"/>
    </row>
    <row r="213" spans="4:4" ht="22.5" customHeight="1">
      <c r="D213" s="26"/>
    </row>
    <row r="214" spans="4:4" ht="22.5" customHeight="1">
      <c r="D214" s="26"/>
    </row>
    <row r="215" spans="4:4" ht="22.5" customHeight="1">
      <c r="D215" s="26"/>
    </row>
    <row r="216" spans="4:4" ht="22.5" customHeight="1">
      <c r="D216" s="26"/>
    </row>
    <row r="217" spans="4:4" ht="22.5" customHeight="1">
      <c r="D217" s="26"/>
    </row>
    <row r="218" spans="4:4" ht="22.5" customHeight="1">
      <c r="D218" s="26"/>
    </row>
    <row r="219" spans="4:4" ht="22.5" customHeight="1">
      <c r="D219" s="26"/>
    </row>
    <row r="220" spans="4:4" ht="22.5" customHeight="1">
      <c r="D220" s="26"/>
    </row>
    <row r="221" spans="4:4" ht="22.5" customHeight="1">
      <c r="D221" s="26"/>
    </row>
    <row r="222" spans="4:4" ht="22.5" customHeight="1">
      <c r="D222" s="26"/>
    </row>
    <row r="223" spans="4:4" ht="22.5" customHeight="1">
      <c r="D223" s="26"/>
    </row>
    <row r="224" spans="4:4" ht="22.5" customHeight="1">
      <c r="D224" s="26"/>
    </row>
    <row r="225" spans="4:4" ht="22.5" customHeight="1">
      <c r="D225" s="26"/>
    </row>
    <row r="226" spans="4:4" ht="22.5" customHeight="1">
      <c r="D226" s="26"/>
    </row>
    <row r="227" spans="4:4" ht="22.5" customHeight="1">
      <c r="D227" s="26"/>
    </row>
    <row r="228" spans="4:4" ht="22.5" customHeight="1">
      <c r="D228" s="26"/>
    </row>
    <row r="229" spans="4:4" ht="22.5" customHeight="1">
      <c r="D229" s="26"/>
    </row>
    <row r="230" spans="4:4" ht="22.5" customHeight="1">
      <c r="D230" s="26"/>
    </row>
    <row r="231" spans="4:4" ht="22.5" customHeight="1">
      <c r="D231" s="26"/>
    </row>
    <row r="232" spans="4:4" ht="22.5" customHeight="1">
      <c r="D232" s="26"/>
    </row>
    <row r="233" spans="4:4" ht="22.5" customHeight="1">
      <c r="D233" s="26"/>
    </row>
    <row r="234" spans="4:4" ht="22.5" customHeight="1">
      <c r="D234" s="26"/>
    </row>
    <row r="235" spans="4:4" ht="22.5" customHeight="1">
      <c r="D235" s="26"/>
    </row>
    <row r="236" spans="4:4" ht="22.5" customHeight="1">
      <c r="D236" s="26"/>
    </row>
    <row r="237" spans="4:4" ht="22.5" customHeight="1">
      <c r="D237" s="26"/>
    </row>
    <row r="238" spans="4:4" ht="22.5" customHeight="1">
      <c r="D238" s="26"/>
    </row>
    <row r="239" spans="4:4" ht="22.5" customHeight="1">
      <c r="D239" s="26"/>
    </row>
    <row r="240" spans="4:4" ht="22.5" customHeight="1">
      <c r="D240" s="26"/>
    </row>
    <row r="241" spans="4:4" ht="22.5" customHeight="1">
      <c r="D241" s="26"/>
    </row>
    <row r="242" spans="4:4" ht="22.5" customHeight="1">
      <c r="D242" s="26"/>
    </row>
    <row r="243" spans="4:4" ht="22.5" customHeight="1">
      <c r="D243" s="26"/>
    </row>
    <row r="244" spans="4:4" ht="22.5" customHeight="1">
      <c r="D244" s="26"/>
    </row>
    <row r="245" spans="4:4" ht="22.5" customHeight="1">
      <c r="D245" s="26"/>
    </row>
    <row r="246" spans="4:4" ht="22.5" customHeight="1">
      <c r="D246" s="26"/>
    </row>
    <row r="247" spans="4:4" ht="22.5" customHeight="1">
      <c r="D247" s="26"/>
    </row>
    <row r="248" spans="4:4" ht="22.5" customHeight="1">
      <c r="D248" s="26"/>
    </row>
    <row r="249" spans="4:4" ht="22.5" customHeight="1">
      <c r="D249" s="26"/>
    </row>
    <row r="250" spans="4:4" ht="22.5" customHeight="1">
      <c r="D250" s="26"/>
    </row>
    <row r="251" spans="4:4" ht="22.5" customHeight="1">
      <c r="D251" s="26"/>
    </row>
    <row r="252" spans="4:4" ht="22.5" customHeight="1">
      <c r="D252" s="26"/>
    </row>
    <row r="253" spans="4:4" ht="22.5" customHeight="1">
      <c r="D253" s="26"/>
    </row>
    <row r="254" spans="4:4" ht="22.5" customHeight="1">
      <c r="D254" s="26"/>
    </row>
    <row r="255" spans="4:4" ht="22.5" customHeight="1">
      <c r="D255" s="26"/>
    </row>
    <row r="256" spans="4:4" ht="22.5" customHeight="1">
      <c r="D256" s="26"/>
    </row>
    <row r="257" spans="4:4" ht="22.5" customHeight="1">
      <c r="D257" s="26"/>
    </row>
    <row r="258" spans="4:4" ht="22.5" customHeight="1">
      <c r="D258" s="26"/>
    </row>
    <row r="259" spans="4:4" ht="22.5" customHeight="1">
      <c r="D259" s="26"/>
    </row>
    <row r="260" spans="4:4" ht="22.5" customHeight="1">
      <c r="D260" s="26"/>
    </row>
    <row r="261" spans="4:4" ht="22.5" customHeight="1">
      <c r="D261" s="26"/>
    </row>
    <row r="262" spans="4:4" ht="22.5" customHeight="1">
      <c r="D262" s="26"/>
    </row>
    <row r="263" spans="4:4" ht="22.5" customHeight="1">
      <c r="D263" s="26"/>
    </row>
    <row r="264" spans="4:4" ht="22.5" customHeight="1">
      <c r="D264" s="26"/>
    </row>
    <row r="265" spans="4:4" ht="22.5" customHeight="1">
      <c r="D265" s="26"/>
    </row>
    <row r="266" spans="4:4" ht="22.5" customHeight="1">
      <c r="D266" s="26"/>
    </row>
    <row r="267" spans="4:4" ht="22.5" customHeight="1">
      <c r="D267" s="26"/>
    </row>
    <row r="268" spans="4:4" ht="22.5" customHeight="1">
      <c r="D268" s="26"/>
    </row>
    <row r="269" spans="4:4" ht="22.5" customHeight="1">
      <c r="D269" s="26"/>
    </row>
    <row r="270" spans="4:4" ht="22.5" customHeight="1">
      <c r="D270" s="26"/>
    </row>
    <row r="271" spans="4:4" ht="22.5" customHeight="1">
      <c r="D271" s="26"/>
    </row>
    <row r="272" spans="4:4" ht="22.5" customHeight="1">
      <c r="D272" s="26"/>
    </row>
    <row r="273" spans="4:4" ht="22.5" customHeight="1">
      <c r="D273" s="26"/>
    </row>
    <row r="274" spans="4:4" ht="22.5" customHeight="1">
      <c r="D274" s="26"/>
    </row>
    <row r="275" spans="4:4" ht="22.5" customHeight="1">
      <c r="D275" s="26"/>
    </row>
    <row r="276" spans="4:4" ht="22.5" customHeight="1">
      <c r="D276" s="26"/>
    </row>
    <row r="277" spans="4:4" ht="22.5" customHeight="1">
      <c r="D277" s="26"/>
    </row>
    <row r="278" spans="4:4" ht="22.5" customHeight="1">
      <c r="D278" s="26"/>
    </row>
    <row r="279" spans="4:4" ht="22.5" customHeight="1">
      <c r="D279" s="26"/>
    </row>
    <row r="280" spans="4:4" ht="22.5" customHeight="1">
      <c r="D280" s="26"/>
    </row>
    <row r="281" spans="4:4" ht="22.5" customHeight="1">
      <c r="D281" s="26"/>
    </row>
    <row r="282" spans="4:4" ht="22.5" customHeight="1">
      <c r="D282" s="26"/>
    </row>
    <row r="283" spans="4:4" ht="22.5" customHeight="1">
      <c r="D283" s="26"/>
    </row>
    <row r="284" spans="4:4" ht="22.5" customHeight="1">
      <c r="D284" s="26"/>
    </row>
    <row r="285" spans="4:4" ht="22.5" customHeight="1">
      <c r="D285" s="26"/>
    </row>
    <row r="286" spans="4:4" ht="22.5" customHeight="1">
      <c r="D286" s="26"/>
    </row>
    <row r="287" spans="4:4" ht="22.5" customHeight="1">
      <c r="D287" s="26"/>
    </row>
    <row r="288" spans="4:4" ht="22.5" customHeight="1">
      <c r="D288" s="26"/>
    </row>
    <row r="289" spans="4:4" ht="22.5" customHeight="1">
      <c r="D289" s="26"/>
    </row>
    <row r="290" spans="4:4" ht="22.5" customHeight="1">
      <c r="D290" s="26"/>
    </row>
    <row r="291" spans="4:4" ht="22.5" customHeight="1">
      <c r="D291" s="26"/>
    </row>
    <row r="292" spans="4:4" ht="22.5" customHeight="1">
      <c r="D292" s="26"/>
    </row>
    <row r="293" spans="4:4" ht="22.5" customHeight="1">
      <c r="D293" s="26"/>
    </row>
    <row r="294" spans="4:4" ht="22.5" customHeight="1">
      <c r="D294" s="26"/>
    </row>
    <row r="295" spans="4:4" ht="22.5" customHeight="1">
      <c r="D295" s="26"/>
    </row>
    <row r="296" spans="4:4" ht="22.5" customHeight="1">
      <c r="D296" s="26"/>
    </row>
    <row r="297" spans="4:4" ht="22.5" customHeight="1">
      <c r="D297" s="26"/>
    </row>
    <row r="298" spans="4:4" ht="22.5" customHeight="1">
      <c r="D298" s="26"/>
    </row>
    <row r="299" spans="4:4" ht="22.5" customHeight="1">
      <c r="D299" s="26"/>
    </row>
    <row r="300" spans="4:4" ht="22.5" customHeight="1">
      <c r="D300" s="26"/>
    </row>
    <row r="301" spans="4:4" ht="22.5" customHeight="1">
      <c r="D301" s="26"/>
    </row>
    <row r="302" spans="4:4" ht="22.5" customHeight="1">
      <c r="D302" s="26"/>
    </row>
    <row r="303" spans="4:4" ht="22.5" customHeight="1">
      <c r="D303" s="26"/>
    </row>
    <row r="304" spans="4:4" ht="22.5" customHeight="1">
      <c r="D304" s="26"/>
    </row>
    <row r="305" spans="4:4" ht="22.5" customHeight="1">
      <c r="D305" s="26"/>
    </row>
    <row r="306" spans="4:4" ht="22.5" customHeight="1">
      <c r="D306" s="26"/>
    </row>
    <row r="307" spans="4:4" ht="22.5" customHeight="1">
      <c r="D307" s="26"/>
    </row>
    <row r="308" spans="4:4" ht="22.5" customHeight="1">
      <c r="D308" s="26"/>
    </row>
    <row r="309" spans="4:4" ht="22.5" customHeight="1">
      <c r="D309" s="26"/>
    </row>
    <row r="310" spans="4:4" ht="22.5" customHeight="1">
      <c r="D310" s="26"/>
    </row>
    <row r="311" spans="4:4" ht="22.5" customHeight="1">
      <c r="D311" s="26"/>
    </row>
    <row r="312" spans="4:4" ht="22.5" customHeight="1">
      <c r="D312" s="26"/>
    </row>
    <row r="313" spans="4:4" ht="22.5" customHeight="1">
      <c r="D313" s="26"/>
    </row>
    <row r="314" spans="4:4" ht="22.5" customHeight="1">
      <c r="D314" s="26"/>
    </row>
    <row r="315" spans="4:4" ht="22.5" customHeight="1">
      <c r="D315" s="26"/>
    </row>
    <row r="316" spans="4:4" ht="22.5" customHeight="1">
      <c r="D316" s="26"/>
    </row>
    <row r="317" spans="4:4" ht="22.5" customHeight="1">
      <c r="D317" s="26"/>
    </row>
    <row r="318" spans="4:4" ht="22.5" customHeight="1">
      <c r="D318" s="26"/>
    </row>
    <row r="319" spans="4:4" ht="22.5" customHeight="1">
      <c r="D319" s="26"/>
    </row>
    <row r="320" spans="4:4" ht="22.5" customHeight="1">
      <c r="D320" s="26"/>
    </row>
    <row r="321" spans="4:4" ht="22.5" customHeight="1">
      <c r="D321" s="26"/>
    </row>
    <row r="322" spans="4:4" ht="22.5" customHeight="1">
      <c r="D322" s="26"/>
    </row>
    <row r="323" spans="4:4" ht="22.5" customHeight="1">
      <c r="D323" s="26"/>
    </row>
    <row r="324" spans="4:4" ht="22.5" customHeight="1">
      <c r="D324" s="26"/>
    </row>
    <row r="325" spans="4:4" ht="22.5" customHeight="1">
      <c r="D325" s="26"/>
    </row>
    <row r="326" spans="4:4" ht="22.5" customHeight="1">
      <c r="D326" s="26"/>
    </row>
    <row r="327" spans="4:4" ht="22.5" customHeight="1">
      <c r="D327" s="26"/>
    </row>
    <row r="328" spans="4:4" ht="22.5" customHeight="1">
      <c r="D328" s="26"/>
    </row>
    <row r="329" spans="4:4" ht="22.5" customHeight="1">
      <c r="D329" s="26"/>
    </row>
    <row r="330" spans="4:4" ht="22.5" customHeight="1">
      <c r="D330" s="26"/>
    </row>
    <row r="331" spans="4:4" ht="22.5" customHeight="1">
      <c r="D331" s="26"/>
    </row>
    <row r="332" spans="4:4" ht="22.5" customHeight="1">
      <c r="D332" s="26"/>
    </row>
    <row r="333" spans="4:4" ht="22.5" customHeight="1">
      <c r="D333" s="26"/>
    </row>
    <row r="334" spans="4:4" ht="22.5" customHeight="1">
      <c r="D334" s="26"/>
    </row>
    <row r="335" spans="4:4" ht="22.5" customHeight="1">
      <c r="D335" s="26"/>
    </row>
    <row r="336" spans="4:4" ht="22.5" customHeight="1">
      <c r="D336" s="26"/>
    </row>
    <row r="337" spans="4:4" ht="22.5" customHeight="1">
      <c r="D337" s="26"/>
    </row>
    <row r="338" spans="4:4" ht="22.5" customHeight="1">
      <c r="D338" s="26"/>
    </row>
    <row r="339" spans="4:4" ht="22.5" customHeight="1">
      <c r="D339" s="26"/>
    </row>
    <row r="340" spans="4:4" ht="22.5" customHeight="1">
      <c r="D340" s="26"/>
    </row>
    <row r="341" spans="4:4" ht="22.5" customHeight="1">
      <c r="D341" s="26"/>
    </row>
    <row r="342" spans="4:4" ht="22.5" customHeight="1">
      <c r="D342" s="26"/>
    </row>
    <row r="343" spans="4:4" ht="22.5" customHeight="1">
      <c r="D343" s="26"/>
    </row>
    <row r="344" spans="4:4" ht="22.5" customHeight="1">
      <c r="D344" s="26"/>
    </row>
    <row r="345" spans="4:4" ht="22.5" customHeight="1">
      <c r="D345" s="26"/>
    </row>
    <row r="346" spans="4:4" ht="22.5" customHeight="1">
      <c r="D346" s="26"/>
    </row>
    <row r="347" spans="4:4" ht="22.5" customHeight="1">
      <c r="D347" s="26"/>
    </row>
    <row r="348" spans="4:4" ht="22.5" customHeight="1">
      <c r="D348" s="26"/>
    </row>
    <row r="349" spans="4:4" ht="22.5" customHeight="1">
      <c r="D349" s="26"/>
    </row>
    <row r="350" spans="4:4" ht="22.5" customHeight="1">
      <c r="D350" s="26"/>
    </row>
    <row r="351" spans="4:4" ht="22.5" customHeight="1">
      <c r="D351" s="26"/>
    </row>
    <row r="352" spans="4:4" ht="22.5" customHeight="1">
      <c r="D352" s="26"/>
    </row>
    <row r="353" spans="4:4" ht="22.5" customHeight="1">
      <c r="D353" s="26"/>
    </row>
    <row r="354" spans="4:4" ht="22.5" customHeight="1">
      <c r="D354" s="26"/>
    </row>
    <row r="355" spans="4:4" ht="22.5" customHeight="1">
      <c r="D355" s="26"/>
    </row>
    <row r="356" spans="4:4" ht="22.5" customHeight="1">
      <c r="D356" s="26"/>
    </row>
    <row r="357" spans="4:4" ht="22.5" customHeight="1">
      <c r="D357" s="26"/>
    </row>
    <row r="358" spans="4:4" ht="22.5" customHeight="1">
      <c r="D358" s="26"/>
    </row>
    <row r="359" spans="4:4" ht="22.5" customHeight="1">
      <c r="D359" s="26"/>
    </row>
    <row r="360" spans="4:4" ht="22.5" customHeight="1">
      <c r="D360" s="26"/>
    </row>
    <row r="361" spans="4:4" ht="22.5" customHeight="1">
      <c r="D361" s="26"/>
    </row>
    <row r="362" spans="4:4" ht="22.5" customHeight="1">
      <c r="D362" s="26"/>
    </row>
    <row r="363" spans="4:4" ht="22.5" customHeight="1">
      <c r="D363" s="26"/>
    </row>
    <row r="364" spans="4:4" ht="22.5" customHeight="1">
      <c r="D364" s="26"/>
    </row>
    <row r="365" spans="4:4" ht="22.5" customHeight="1">
      <c r="D365" s="26"/>
    </row>
    <row r="366" spans="4:4" ht="22.5" customHeight="1">
      <c r="D366" s="26"/>
    </row>
    <row r="367" spans="4:4" ht="22.5" customHeight="1">
      <c r="D367" s="26"/>
    </row>
    <row r="368" spans="4:4" ht="22.5" customHeight="1">
      <c r="D368" s="26"/>
    </row>
    <row r="369" spans="4:4" ht="22.5" customHeight="1">
      <c r="D369" s="26"/>
    </row>
    <row r="370" spans="4:4" ht="22.5" customHeight="1">
      <c r="D370" s="26"/>
    </row>
    <row r="371" spans="4:4" ht="22.5" customHeight="1">
      <c r="D371" s="26"/>
    </row>
    <row r="372" spans="4:4" ht="22.5" customHeight="1">
      <c r="D372" s="26"/>
    </row>
    <row r="373" spans="4:4" ht="22.5" customHeight="1">
      <c r="D373" s="26"/>
    </row>
    <row r="374" spans="4:4" ht="22.5" customHeight="1">
      <c r="D374" s="26"/>
    </row>
    <row r="375" spans="4:4" ht="22.5" customHeight="1">
      <c r="D375" s="26"/>
    </row>
    <row r="376" spans="4:4" ht="22.5" customHeight="1">
      <c r="D376" s="26"/>
    </row>
    <row r="377" spans="4:4" ht="22.5" customHeight="1">
      <c r="D377" s="26"/>
    </row>
    <row r="378" spans="4:4" ht="22.5" customHeight="1">
      <c r="D378" s="26"/>
    </row>
    <row r="379" spans="4:4" ht="22.5" customHeight="1">
      <c r="D379" s="26"/>
    </row>
    <row r="380" spans="4:4" ht="22.5" customHeight="1">
      <c r="D380" s="26"/>
    </row>
    <row r="381" spans="4:4" ht="22.5" customHeight="1">
      <c r="D381" s="26"/>
    </row>
    <row r="382" spans="4:4" ht="22.5" customHeight="1">
      <c r="D382" s="26"/>
    </row>
    <row r="383" spans="4:4" ht="22.5" customHeight="1">
      <c r="D383" s="26"/>
    </row>
    <row r="384" spans="4:4" ht="22.5" customHeight="1">
      <c r="D384" s="26"/>
    </row>
    <row r="385" spans="4:4" ht="22.5" customHeight="1">
      <c r="D385" s="26"/>
    </row>
    <row r="386" spans="4:4" ht="22.5" customHeight="1">
      <c r="D386" s="26"/>
    </row>
    <row r="387" spans="4:4" ht="22.5" customHeight="1">
      <c r="D387" s="26"/>
    </row>
    <row r="388" spans="4:4" ht="22.5" customHeight="1">
      <c r="D388" s="26"/>
    </row>
    <row r="389" spans="4:4" ht="22.5" customHeight="1">
      <c r="D389" s="26"/>
    </row>
    <row r="390" spans="4:4" ht="22.5" customHeight="1">
      <c r="D390" s="26"/>
    </row>
    <row r="391" spans="4:4" ht="22.5" customHeight="1">
      <c r="D391" s="26"/>
    </row>
    <row r="392" spans="4:4" ht="22.5" customHeight="1">
      <c r="D392" s="26"/>
    </row>
    <row r="393" spans="4:4" ht="22.5" customHeight="1">
      <c r="D393" s="26"/>
    </row>
    <row r="394" spans="4:4" ht="22.5" customHeight="1">
      <c r="D394" s="26"/>
    </row>
    <row r="395" spans="4:4" ht="22.5" customHeight="1">
      <c r="D395" s="26"/>
    </row>
    <row r="396" spans="4:4" ht="22.5" customHeight="1">
      <c r="D396" s="26"/>
    </row>
    <row r="397" spans="4:4" ht="22.5" customHeight="1">
      <c r="D397" s="26"/>
    </row>
    <row r="398" spans="4:4" ht="22.5" customHeight="1">
      <c r="D398" s="26"/>
    </row>
    <row r="399" spans="4:4" ht="22.5" customHeight="1">
      <c r="D399" s="26"/>
    </row>
    <row r="400" spans="4:4" ht="22.5" customHeight="1">
      <c r="D400" s="26"/>
    </row>
    <row r="401" spans="4:4" ht="22.5" customHeight="1">
      <c r="D401" s="26"/>
    </row>
    <row r="402" spans="4:4" ht="22.5" customHeight="1">
      <c r="D402" s="26"/>
    </row>
    <row r="403" spans="4:4" ht="22.5" customHeight="1">
      <c r="D403" s="26"/>
    </row>
    <row r="404" spans="4:4" ht="22.5" customHeight="1">
      <c r="D404" s="26"/>
    </row>
    <row r="405" spans="4:4" ht="22.5" customHeight="1">
      <c r="D405" s="26"/>
    </row>
    <row r="406" spans="4:4" ht="22.5" customHeight="1">
      <c r="D406" s="26"/>
    </row>
    <row r="407" spans="4:4" ht="22.5" customHeight="1">
      <c r="D407" s="26"/>
    </row>
    <row r="408" spans="4:4" ht="22.5" customHeight="1">
      <c r="D408" s="26"/>
    </row>
    <row r="409" spans="4:4" ht="22.5" customHeight="1">
      <c r="D409" s="26"/>
    </row>
    <row r="410" spans="4:4" ht="22.5" customHeight="1">
      <c r="D410" s="26"/>
    </row>
    <row r="411" spans="4:4" ht="22.5" customHeight="1">
      <c r="D411" s="26"/>
    </row>
    <row r="412" spans="4:4" ht="22.5" customHeight="1">
      <c r="D412" s="26"/>
    </row>
    <row r="413" spans="4:4" ht="22.5" customHeight="1">
      <c r="D413" s="26"/>
    </row>
    <row r="414" spans="4:4" ht="22.5" customHeight="1">
      <c r="D414" s="26"/>
    </row>
    <row r="415" spans="4:4" ht="22.5" customHeight="1">
      <c r="D415" s="26"/>
    </row>
    <row r="416" spans="4:4" ht="22.5" customHeight="1">
      <c r="D416" s="26"/>
    </row>
    <row r="417" spans="4:4" ht="22.5" customHeight="1">
      <c r="D417" s="26"/>
    </row>
    <row r="418" spans="4:4" ht="22.5" customHeight="1">
      <c r="D418" s="26"/>
    </row>
    <row r="419" spans="4:4" ht="22.5" customHeight="1">
      <c r="D419" s="26"/>
    </row>
    <row r="420" spans="4:4" ht="22.5" customHeight="1">
      <c r="D420" s="26"/>
    </row>
    <row r="421" spans="4:4" ht="22.5" customHeight="1">
      <c r="D421" s="26"/>
    </row>
    <row r="422" spans="4:4" ht="22.5" customHeight="1">
      <c r="D422" s="26"/>
    </row>
    <row r="423" spans="4:4" ht="22.5" customHeight="1">
      <c r="D423" s="26"/>
    </row>
    <row r="424" spans="4:4" ht="22.5" customHeight="1">
      <c r="D424" s="26"/>
    </row>
    <row r="425" spans="4:4" ht="22.5" customHeight="1">
      <c r="D425" s="26"/>
    </row>
    <row r="426" spans="4:4" ht="22.5" customHeight="1">
      <c r="D426" s="26"/>
    </row>
    <row r="427" spans="4:4" ht="22.5" customHeight="1">
      <c r="D427" s="26"/>
    </row>
    <row r="428" spans="4:4" ht="22.5" customHeight="1">
      <c r="D428" s="26"/>
    </row>
    <row r="429" spans="4:4" ht="22.5" customHeight="1">
      <c r="D429" s="26"/>
    </row>
    <row r="430" spans="4:4" ht="22.5" customHeight="1">
      <c r="D430" s="26"/>
    </row>
    <row r="431" spans="4:4" ht="22.5" customHeight="1">
      <c r="D431" s="26"/>
    </row>
    <row r="432" spans="4:4" ht="22.5" customHeight="1">
      <c r="D432" s="26"/>
    </row>
    <row r="433" spans="4:4" ht="22.5" customHeight="1">
      <c r="D433" s="26"/>
    </row>
    <row r="434" spans="4:4" ht="22.5" customHeight="1">
      <c r="D434" s="26"/>
    </row>
    <row r="435" spans="4:4" ht="22.5" customHeight="1">
      <c r="D435" s="26"/>
    </row>
    <row r="436" spans="4:4" ht="22.5" customHeight="1">
      <c r="D436" s="26"/>
    </row>
    <row r="437" spans="4:4" ht="22.5" customHeight="1">
      <c r="D437" s="26"/>
    </row>
    <row r="438" spans="4:4" ht="22.5" customHeight="1">
      <c r="D438" s="26"/>
    </row>
    <row r="439" spans="4:4" ht="22.5" customHeight="1">
      <c r="D439" s="26"/>
    </row>
    <row r="440" spans="4:4" ht="22.5" customHeight="1">
      <c r="D440" s="26"/>
    </row>
    <row r="441" spans="4:4" ht="22.5" customHeight="1">
      <c r="D441" s="26"/>
    </row>
    <row r="442" spans="4:4" ht="22.5" customHeight="1">
      <c r="D442" s="26"/>
    </row>
    <row r="443" spans="4:4" ht="22.5" customHeight="1">
      <c r="D443" s="26"/>
    </row>
    <row r="444" spans="4:4" ht="22.5" customHeight="1">
      <c r="D444" s="26"/>
    </row>
    <row r="445" spans="4:4" ht="22.5" customHeight="1">
      <c r="D445" s="26"/>
    </row>
    <row r="446" spans="4:4" ht="22.5" customHeight="1">
      <c r="D446" s="26"/>
    </row>
    <row r="447" spans="4:4" ht="22.5" customHeight="1">
      <c r="D447" s="26"/>
    </row>
    <row r="448" spans="4:4" ht="22.5" customHeight="1">
      <c r="D448" s="26"/>
    </row>
    <row r="449" spans="4:4" ht="22.5" customHeight="1">
      <c r="D449" s="26"/>
    </row>
    <row r="450" spans="4:4" ht="22.5" customHeight="1">
      <c r="D450" s="26"/>
    </row>
    <row r="451" spans="4:4" ht="22.5" customHeight="1">
      <c r="D451" s="26"/>
    </row>
    <row r="452" spans="4:4" ht="22.5" customHeight="1">
      <c r="D452" s="26"/>
    </row>
    <row r="453" spans="4:4" ht="22.5" customHeight="1">
      <c r="D453" s="26"/>
    </row>
    <row r="454" spans="4:4" ht="22.5" customHeight="1">
      <c r="D454" s="26"/>
    </row>
    <row r="455" spans="4:4" ht="22.5" customHeight="1">
      <c r="D455" s="26"/>
    </row>
    <row r="456" spans="4:4" ht="22.5" customHeight="1">
      <c r="D456" s="26"/>
    </row>
    <row r="457" spans="4:4" ht="22.5" customHeight="1">
      <c r="D457" s="26"/>
    </row>
    <row r="458" spans="4:4" ht="22.5" customHeight="1">
      <c r="D458" s="26"/>
    </row>
    <row r="459" spans="4:4" ht="22.5" customHeight="1">
      <c r="D459" s="26"/>
    </row>
    <row r="460" spans="4:4" ht="22.5" customHeight="1">
      <c r="D460" s="26"/>
    </row>
    <row r="461" spans="4:4" ht="22.5" customHeight="1">
      <c r="D461" s="26"/>
    </row>
    <row r="462" spans="4:4" ht="22.5" customHeight="1">
      <c r="D462" s="26"/>
    </row>
    <row r="463" spans="4:4" ht="22.5" customHeight="1">
      <c r="D463" s="26"/>
    </row>
    <row r="464" spans="4:4" ht="22.5" customHeight="1">
      <c r="D464" s="26"/>
    </row>
    <row r="465" spans="4:4" ht="22.5" customHeight="1">
      <c r="D465" s="26"/>
    </row>
    <row r="466" spans="4:4" ht="22.5" customHeight="1">
      <c r="D466" s="26"/>
    </row>
    <row r="467" spans="4:4" ht="22.5" customHeight="1">
      <c r="D467" s="26"/>
    </row>
    <row r="468" spans="4:4" ht="22.5" customHeight="1">
      <c r="D468" s="26"/>
    </row>
    <row r="469" spans="4:4" ht="22.5" customHeight="1">
      <c r="D469" s="26"/>
    </row>
    <row r="470" spans="4:4" ht="22.5" customHeight="1">
      <c r="D470" s="26"/>
    </row>
    <row r="471" spans="4:4" ht="22.5" customHeight="1">
      <c r="D471" s="26"/>
    </row>
    <row r="472" spans="4:4" ht="22.5" customHeight="1">
      <c r="D472" s="26"/>
    </row>
    <row r="473" spans="4:4" ht="22.5" customHeight="1">
      <c r="D473" s="26"/>
    </row>
    <row r="474" spans="4:4" ht="22.5" customHeight="1">
      <c r="D474" s="26"/>
    </row>
    <row r="475" spans="4:4" ht="22.5" customHeight="1">
      <c r="D475" s="26"/>
    </row>
    <row r="476" spans="4:4" ht="22.5" customHeight="1">
      <c r="D476" s="26"/>
    </row>
    <row r="477" spans="4:4" ht="22.5" customHeight="1">
      <c r="D477" s="26"/>
    </row>
    <row r="478" spans="4:4" ht="22.5" customHeight="1">
      <c r="D478" s="26"/>
    </row>
    <row r="479" spans="4:4" ht="22.5" customHeight="1">
      <c r="D479" s="26"/>
    </row>
    <row r="480" spans="4:4" ht="22.5" customHeight="1">
      <c r="D480" s="26"/>
    </row>
    <row r="481" spans="4:4" ht="22.5" customHeight="1">
      <c r="D481" s="26"/>
    </row>
    <row r="482" spans="4:4" ht="22.5" customHeight="1">
      <c r="D482" s="26"/>
    </row>
    <row r="483" spans="4:4" ht="22.5" customHeight="1">
      <c r="D483" s="26"/>
    </row>
    <row r="484" spans="4:4" ht="22.5" customHeight="1">
      <c r="D484" s="26"/>
    </row>
    <row r="485" spans="4:4" ht="22.5" customHeight="1">
      <c r="D485" s="26"/>
    </row>
    <row r="486" spans="4:4" ht="22.5" customHeight="1">
      <c r="D486" s="26"/>
    </row>
    <row r="487" spans="4:4" ht="22.5" customHeight="1">
      <c r="D487" s="26"/>
    </row>
    <row r="488" spans="4:4" ht="22.5" customHeight="1">
      <c r="D488" s="26"/>
    </row>
    <row r="489" spans="4:4" ht="22.5" customHeight="1">
      <c r="D489" s="26"/>
    </row>
    <row r="490" spans="4:4" ht="22.5" customHeight="1">
      <c r="D490" s="26"/>
    </row>
    <row r="491" spans="4:4" ht="22.5" customHeight="1">
      <c r="D491" s="26"/>
    </row>
    <row r="492" spans="4:4" ht="22.5" customHeight="1">
      <c r="D492" s="26"/>
    </row>
    <row r="493" spans="4:4" ht="22.5" customHeight="1">
      <c r="D493" s="26"/>
    </row>
    <row r="494" spans="4:4" ht="22.5" customHeight="1">
      <c r="D494" s="26"/>
    </row>
    <row r="495" spans="4:4" ht="22.5" customHeight="1">
      <c r="D495" s="26"/>
    </row>
    <row r="496" spans="4:4" ht="22.5" customHeight="1">
      <c r="D496" s="26"/>
    </row>
    <row r="497" spans="4:4" ht="22.5" customHeight="1">
      <c r="D497" s="26"/>
    </row>
    <row r="498" spans="4:4" ht="22.5" customHeight="1">
      <c r="D498" s="26"/>
    </row>
    <row r="499" spans="4:4" ht="22.5" customHeight="1">
      <c r="D499" s="26"/>
    </row>
    <row r="500" spans="4:4" ht="22.5" customHeight="1">
      <c r="D500" s="26"/>
    </row>
    <row r="501" spans="4:4" ht="22.5" customHeight="1">
      <c r="D501" s="26"/>
    </row>
    <row r="502" spans="4:4" ht="22.5" customHeight="1">
      <c r="D502" s="26"/>
    </row>
    <row r="503" spans="4:4" ht="22.5" customHeight="1">
      <c r="D503" s="26"/>
    </row>
    <row r="504" spans="4:4" ht="22.5" customHeight="1">
      <c r="D504" s="26"/>
    </row>
    <row r="505" spans="4:4" ht="22.5" customHeight="1">
      <c r="D505" s="26"/>
    </row>
    <row r="506" spans="4:4" ht="22.5" customHeight="1">
      <c r="D506" s="26"/>
    </row>
    <row r="507" spans="4:4" ht="22.5" customHeight="1">
      <c r="D507" s="26"/>
    </row>
    <row r="508" spans="4:4" ht="22.5" customHeight="1">
      <c r="D508" s="26"/>
    </row>
    <row r="509" spans="4:4" ht="22.5" customHeight="1">
      <c r="D509" s="26"/>
    </row>
    <row r="510" spans="4:4" ht="22.5" customHeight="1">
      <c r="D510" s="26"/>
    </row>
    <row r="511" spans="4:4" ht="22.5" customHeight="1">
      <c r="D511" s="26"/>
    </row>
    <row r="512" spans="4:4" ht="22.5" customHeight="1">
      <c r="D512" s="26"/>
    </row>
    <row r="513" spans="4:4" ht="22.5" customHeight="1">
      <c r="D513" s="26"/>
    </row>
    <row r="514" spans="4:4" ht="22.5" customHeight="1">
      <c r="D514" s="26"/>
    </row>
    <row r="515" spans="4:4" ht="22.5" customHeight="1">
      <c r="D515" s="26"/>
    </row>
    <row r="516" spans="4:4" ht="22.5" customHeight="1">
      <c r="D516" s="26"/>
    </row>
    <row r="517" spans="4:4" ht="22.5" customHeight="1">
      <c r="D517" s="26"/>
    </row>
    <row r="518" spans="4:4" ht="22.5" customHeight="1">
      <c r="D518" s="26"/>
    </row>
    <row r="519" spans="4:4" ht="22.5" customHeight="1">
      <c r="D519" s="26"/>
    </row>
    <row r="520" spans="4:4" ht="22.5" customHeight="1">
      <c r="D520" s="26"/>
    </row>
    <row r="521" spans="4:4" ht="22.5" customHeight="1">
      <c r="D521" s="26"/>
    </row>
    <row r="522" spans="4:4" ht="22.5" customHeight="1">
      <c r="D522" s="26"/>
    </row>
    <row r="523" spans="4:4" ht="22.5" customHeight="1">
      <c r="D523" s="26"/>
    </row>
    <row r="524" spans="4:4" ht="22.5" customHeight="1">
      <c r="D524" s="26"/>
    </row>
    <row r="525" spans="4:4" ht="22.5" customHeight="1">
      <c r="D525" s="26"/>
    </row>
    <row r="526" spans="4:4" ht="22.5" customHeight="1">
      <c r="D526" s="26"/>
    </row>
    <row r="527" spans="4:4" ht="22.5" customHeight="1">
      <c r="D527" s="26"/>
    </row>
    <row r="528" spans="4:4" ht="22.5" customHeight="1">
      <c r="D528" s="26"/>
    </row>
    <row r="529" spans="4:4" ht="22.5" customHeight="1">
      <c r="D529" s="26"/>
    </row>
    <row r="530" spans="4:4" ht="22.5" customHeight="1">
      <c r="D530" s="26"/>
    </row>
    <row r="531" spans="4:4" ht="22.5" customHeight="1">
      <c r="D531" s="26"/>
    </row>
    <row r="532" spans="4:4" ht="22.5" customHeight="1">
      <c r="D532" s="26"/>
    </row>
    <row r="533" spans="4:4" ht="22.5" customHeight="1">
      <c r="D533" s="26"/>
    </row>
    <row r="534" spans="4:4" ht="22.5" customHeight="1">
      <c r="D534" s="26"/>
    </row>
    <row r="535" spans="4:4" ht="22.5" customHeight="1">
      <c r="D535" s="26"/>
    </row>
    <row r="536" spans="4:4" ht="22.5" customHeight="1">
      <c r="D536" s="26"/>
    </row>
    <row r="537" spans="4:4" ht="22.5" customHeight="1">
      <c r="D537" s="26"/>
    </row>
    <row r="538" spans="4:4" ht="22.5" customHeight="1">
      <c r="D538" s="26"/>
    </row>
    <row r="539" spans="4:4" ht="22.5" customHeight="1">
      <c r="D539" s="26"/>
    </row>
    <row r="540" spans="4:4" ht="22.5" customHeight="1">
      <c r="D540" s="26"/>
    </row>
    <row r="541" spans="4:4" ht="22.5" customHeight="1">
      <c r="D541" s="26"/>
    </row>
    <row r="542" spans="4:4" ht="22.5" customHeight="1">
      <c r="D542" s="26"/>
    </row>
    <row r="543" spans="4:4" ht="22.5" customHeight="1">
      <c r="D543" s="26"/>
    </row>
    <row r="544" spans="4:4" ht="22.5" customHeight="1">
      <c r="D544" s="26"/>
    </row>
    <row r="545" spans="4:4" ht="22.5" customHeight="1">
      <c r="D545" s="26"/>
    </row>
    <row r="546" spans="4:4" ht="22.5" customHeight="1">
      <c r="D546" s="26"/>
    </row>
    <row r="547" spans="4:4" ht="22.5" customHeight="1">
      <c r="D547" s="26"/>
    </row>
    <row r="548" spans="4:4" ht="22.5" customHeight="1">
      <c r="D548" s="26"/>
    </row>
    <row r="549" spans="4:4" ht="22.5" customHeight="1">
      <c r="D549" s="26"/>
    </row>
    <row r="550" spans="4:4" ht="22.5" customHeight="1">
      <c r="D550" s="26"/>
    </row>
    <row r="551" spans="4:4" ht="22.5" customHeight="1">
      <c r="D551" s="26"/>
    </row>
    <row r="552" spans="4:4" ht="22.5" customHeight="1">
      <c r="D552" s="26"/>
    </row>
    <row r="553" spans="4:4" ht="22.5" customHeight="1">
      <c r="D553" s="26"/>
    </row>
    <row r="554" spans="4:4" ht="22.5" customHeight="1">
      <c r="D554" s="26"/>
    </row>
    <row r="555" spans="4:4" ht="22.5" customHeight="1">
      <c r="D555" s="26"/>
    </row>
    <row r="556" spans="4:4" ht="22.5" customHeight="1">
      <c r="D556" s="26"/>
    </row>
    <row r="557" spans="4:4" ht="22.5" customHeight="1">
      <c r="D557" s="26"/>
    </row>
    <row r="558" spans="4:4" ht="22.5" customHeight="1">
      <c r="D558" s="26"/>
    </row>
    <row r="559" spans="4:4" ht="22.5" customHeight="1">
      <c r="D559" s="26"/>
    </row>
    <row r="560" spans="4:4" ht="22.5" customHeight="1">
      <c r="D560" s="26"/>
    </row>
    <row r="561" spans="4:4" ht="22.5" customHeight="1">
      <c r="D561" s="26"/>
    </row>
    <row r="562" spans="4:4" ht="22.5" customHeight="1">
      <c r="D562" s="26"/>
    </row>
    <row r="563" spans="4:4" ht="22.5" customHeight="1">
      <c r="D563" s="26"/>
    </row>
    <row r="564" spans="4:4" ht="22.5" customHeight="1">
      <c r="D564" s="26"/>
    </row>
    <row r="565" spans="4:4" ht="22.5" customHeight="1">
      <c r="D565" s="26"/>
    </row>
    <row r="566" spans="4:4" ht="22.5" customHeight="1">
      <c r="D566" s="26"/>
    </row>
    <row r="567" spans="4:4" ht="22.5" customHeight="1">
      <c r="D567" s="26"/>
    </row>
    <row r="568" spans="4:4" ht="22.5" customHeight="1">
      <c r="D568" s="26"/>
    </row>
    <row r="569" spans="4:4" ht="22.5" customHeight="1">
      <c r="D569" s="26"/>
    </row>
    <row r="570" spans="4:4" ht="22.5" customHeight="1">
      <c r="D570" s="26"/>
    </row>
    <row r="571" spans="4:4" ht="22.5" customHeight="1">
      <c r="D571" s="26"/>
    </row>
    <row r="572" spans="4:4" ht="22.5" customHeight="1">
      <c r="D572" s="26"/>
    </row>
    <row r="573" spans="4:4" ht="22.5" customHeight="1">
      <c r="D573" s="26"/>
    </row>
    <row r="574" spans="4:4" ht="22.5" customHeight="1">
      <c r="D574" s="26"/>
    </row>
    <row r="575" spans="4:4" ht="22.5" customHeight="1">
      <c r="D575" s="26"/>
    </row>
    <row r="576" spans="4:4" ht="22.5" customHeight="1">
      <c r="D576" s="26"/>
    </row>
    <row r="577" spans="4:4" ht="22.5" customHeight="1">
      <c r="D577" s="26"/>
    </row>
    <row r="578" spans="4:4" ht="22.5" customHeight="1">
      <c r="D578" s="26"/>
    </row>
    <row r="579" spans="4:4" ht="22.5" customHeight="1">
      <c r="D579" s="26"/>
    </row>
    <row r="580" spans="4:4" ht="22.5" customHeight="1">
      <c r="D580" s="26"/>
    </row>
    <row r="581" spans="4:4" ht="22.5" customHeight="1">
      <c r="D581" s="26"/>
    </row>
    <row r="582" spans="4:4" ht="22.5" customHeight="1">
      <c r="D582" s="26"/>
    </row>
    <row r="583" spans="4:4" ht="22.5" customHeight="1">
      <c r="D583" s="26"/>
    </row>
    <row r="584" spans="4:4" ht="22.5" customHeight="1">
      <c r="D584" s="26"/>
    </row>
    <row r="585" spans="4:4" ht="22.5" customHeight="1">
      <c r="D585" s="26"/>
    </row>
    <row r="586" spans="4:4" ht="22.5" customHeight="1">
      <c r="D586" s="26"/>
    </row>
    <row r="587" spans="4:4" ht="22.5" customHeight="1">
      <c r="D587" s="26"/>
    </row>
    <row r="588" spans="4:4" ht="22.5" customHeight="1">
      <c r="D588" s="26"/>
    </row>
    <row r="589" spans="4:4" ht="22.5" customHeight="1">
      <c r="D589" s="26"/>
    </row>
    <row r="590" spans="4:4" ht="22.5" customHeight="1">
      <c r="D590" s="26"/>
    </row>
    <row r="591" spans="4:4" ht="22.5" customHeight="1">
      <c r="D591" s="26"/>
    </row>
    <row r="592" spans="4:4" ht="22.5" customHeight="1">
      <c r="D592" s="26"/>
    </row>
    <row r="593" spans="4:4" ht="22.5" customHeight="1">
      <c r="D593" s="26"/>
    </row>
    <row r="594" spans="4:4" ht="22.5" customHeight="1">
      <c r="D594" s="26"/>
    </row>
    <row r="595" spans="4:4" ht="22.5" customHeight="1">
      <c r="D595" s="26"/>
    </row>
    <row r="596" spans="4:4" ht="22.5" customHeight="1">
      <c r="D596" s="26"/>
    </row>
    <row r="597" spans="4:4" ht="22.5" customHeight="1">
      <c r="D597" s="26"/>
    </row>
    <row r="598" spans="4:4" ht="22.5" customHeight="1">
      <c r="D598" s="26"/>
    </row>
    <row r="599" spans="4:4" ht="22.5" customHeight="1">
      <c r="D599" s="26"/>
    </row>
    <row r="600" spans="4:4" ht="22.5" customHeight="1">
      <c r="D600" s="26"/>
    </row>
    <row r="601" spans="4:4" ht="22.5" customHeight="1">
      <c r="D601" s="26"/>
    </row>
    <row r="602" spans="4:4" ht="22.5" customHeight="1">
      <c r="D602" s="26"/>
    </row>
    <row r="603" spans="4:4" ht="22.5" customHeight="1">
      <c r="D603" s="26"/>
    </row>
    <row r="604" spans="4:4" ht="22.5" customHeight="1">
      <c r="D604" s="26"/>
    </row>
    <row r="605" spans="4:4" ht="22.5" customHeight="1">
      <c r="D605" s="26"/>
    </row>
    <row r="606" spans="4:4" ht="22.5" customHeight="1">
      <c r="D606" s="26"/>
    </row>
    <row r="607" spans="4:4" ht="22.5" customHeight="1">
      <c r="D607" s="26"/>
    </row>
    <row r="608" spans="4:4" ht="22.5" customHeight="1">
      <c r="D608" s="26"/>
    </row>
    <row r="609" spans="4:4" ht="22.5" customHeight="1">
      <c r="D609" s="26"/>
    </row>
    <row r="610" spans="4:4" ht="22.5" customHeight="1">
      <c r="D610" s="26"/>
    </row>
    <row r="611" spans="4:4" ht="22.5" customHeight="1">
      <c r="D611" s="26"/>
    </row>
    <row r="612" spans="4:4" ht="22.5" customHeight="1">
      <c r="D612" s="26"/>
    </row>
    <row r="613" spans="4:4" ht="22.5" customHeight="1">
      <c r="D613" s="26"/>
    </row>
    <row r="614" spans="4:4" ht="22.5" customHeight="1">
      <c r="D614" s="26"/>
    </row>
    <row r="615" spans="4:4" ht="22.5" customHeight="1">
      <c r="D615" s="26"/>
    </row>
    <row r="616" spans="4:4" ht="22.5" customHeight="1">
      <c r="D616" s="26"/>
    </row>
    <row r="617" spans="4:4" ht="22.5" customHeight="1">
      <c r="D617" s="26"/>
    </row>
    <row r="618" spans="4:4" ht="22.5" customHeight="1">
      <c r="D618" s="26"/>
    </row>
    <row r="619" spans="4:4" ht="22.5" customHeight="1">
      <c r="D619" s="26"/>
    </row>
    <row r="620" spans="4:4" ht="22.5" customHeight="1">
      <c r="D620" s="26"/>
    </row>
    <row r="621" spans="4:4" ht="22.5" customHeight="1">
      <c r="D621" s="26"/>
    </row>
    <row r="622" spans="4:4" ht="22.5" customHeight="1">
      <c r="D622" s="26"/>
    </row>
    <row r="623" spans="4:4" ht="22.5" customHeight="1">
      <c r="D623" s="26"/>
    </row>
    <row r="624" spans="4:4" ht="22.5" customHeight="1">
      <c r="D624" s="26"/>
    </row>
    <row r="625" spans="4:4" ht="22.5" customHeight="1">
      <c r="D625" s="26"/>
    </row>
    <row r="626" spans="4:4" ht="22.5" customHeight="1">
      <c r="D626" s="26"/>
    </row>
    <row r="627" spans="4:4" ht="22.5" customHeight="1">
      <c r="D627" s="26"/>
    </row>
    <row r="628" spans="4:4" ht="22.5" customHeight="1">
      <c r="D628" s="26"/>
    </row>
    <row r="629" spans="4:4" ht="22.5" customHeight="1">
      <c r="D629" s="26"/>
    </row>
    <row r="630" spans="4:4" ht="22.5" customHeight="1">
      <c r="D630" s="26"/>
    </row>
    <row r="631" spans="4:4" ht="22.5" customHeight="1">
      <c r="D631" s="26"/>
    </row>
    <row r="632" spans="4:4" ht="22.5" customHeight="1">
      <c r="D632" s="26"/>
    </row>
    <row r="633" spans="4:4" ht="22.5" customHeight="1">
      <c r="D633" s="26"/>
    </row>
    <row r="634" spans="4:4" ht="22.5" customHeight="1">
      <c r="D634" s="26"/>
    </row>
    <row r="635" spans="4:4" ht="22.5" customHeight="1">
      <c r="D635" s="26"/>
    </row>
    <row r="636" spans="4:4" ht="22.5" customHeight="1">
      <c r="D636" s="26"/>
    </row>
    <row r="637" spans="4:4" ht="22.5" customHeight="1">
      <c r="D637" s="26"/>
    </row>
    <row r="638" spans="4:4" ht="22.5" customHeight="1">
      <c r="D638" s="26"/>
    </row>
    <row r="639" spans="4:4" ht="22.5" customHeight="1">
      <c r="D639" s="26"/>
    </row>
    <row r="640" spans="4:4" ht="22.5" customHeight="1">
      <c r="D640" s="26"/>
    </row>
    <row r="641" spans="4:4" ht="22.5" customHeight="1">
      <c r="D641" s="26"/>
    </row>
    <row r="642" spans="4:4" ht="22.5" customHeight="1">
      <c r="D642" s="26"/>
    </row>
    <row r="643" spans="4:4" ht="22.5" customHeight="1">
      <c r="D643" s="26"/>
    </row>
    <row r="644" spans="4:4" ht="22.5" customHeight="1">
      <c r="D644" s="26"/>
    </row>
    <row r="645" spans="4:4" ht="22.5" customHeight="1">
      <c r="D645" s="26"/>
    </row>
    <row r="646" spans="4:4" ht="22.5" customHeight="1">
      <c r="D646" s="26"/>
    </row>
    <row r="647" spans="4:4" ht="22.5" customHeight="1">
      <c r="D647" s="26"/>
    </row>
    <row r="648" spans="4:4" ht="22.5" customHeight="1">
      <c r="D648" s="26"/>
    </row>
    <row r="649" spans="4:4" ht="22.5" customHeight="1">
      <c r="D649" s="26"/>
    </row>
    <row r="650" spans="4:4" ht="22.5" customHeight="1">
      <c r="D650" s="26"/>
    </row>
    <row r="651" spans="4:4" ht="22.5" customHeight="1">
      <c r="D651" s="26"/>
    </row>
    <row r="652" spans="4:4" ht="22.5" customHeight="1">
      <c r="D652" s="26"/>
    </row>
    <row r="653" spans="4:4" ht="22.5" customHeight="1">
      <c r="D653" s="26"/>
    </row>
    <row r="654" spans="4:4" ht="22.5" customHeight="1">
      <c r="D654" s="26"/>
    </row>
    <row r="655" spans="4:4" ht="22.5" customHeight="1">
      <c r="D655" s="26"/>
    </row>
    <row r="656" spans="4:4" ht="22.5" customHeight="1">
      <c r="D656" s="26"/>
    </row>
    <row r="657" spans="4:4" ht="22.5" customHeight="1">
      <c r="D657" s="26"/>
    </row>
    <row r="658" spans="4:4" ht="22.5" customHeight="1">
      <c r="D658" s="26"/>
    </row>
    <row r="659" spans="4:4" ht="22.5" customHeight="1">
      <c r="D659" s="26"/>
    </row>
    <row r="660" spans="4:4" ht="22.5" customHeight="1">
      <c r="D660" s="26"/>
    </row>
    <row r="661" spans="4:4" ht="22.5" customHeight="1">
      <c r="D661" s="26"/>
    </row>
    <row r="662" spans="4:4" ht="22.5" customHeight="1">
      <c r="D662" s="26"/>
    </row>
    <row r="663" spans="4:4" ht="22.5" customHeight="1">
      <c r="D663" s="26"/>
    </row>
    <row r="664" spans="4:4" ht="22.5" customHeight="1">
      <c r="D664" s="26"/>
    </row>
    <row r="665" spans="4:4" ht="22.5" customHeight="1">
      <c r="D665" s="26"/>
    </row>
    <row r="666" spans="4:4" ht="22.5" customHeight="1">
      <c r="D666" s="26"/>
    </row>
    <row r="667" spans="4:4" ht="22.5" customHeight="1">
      <c r="D667" s="26"/>
    </row>
    <row r="668" spans="4:4" ht="22.5" customHeight="1">
      <c r="D668" s="26"/>
    </row>
    <row r="669" spans="4:4" ht="22.5" customHeight="1">
      <c r="D669" s="26"/>
    </row>
    <row r="670" spans="4:4" ht="22.5" customHeight="1">
      <c r="D670" s="26"/>
    </row>
    <row r="671" spans="4:4" ht="22.5" customHeight="1">
      <c r="D671" s="26"/>
    </row>
    <row r="672" spans="4:4" ht="22.5" customHeight="1">
      <c r="D672" s="26"/>
    </row>
    <row r="673" spans="4:4" ht="22.5" customHeight="1">
      <c r="D673" s="26"/>
    </row>
    <row r="674" spans="4:4" ht="22.5" customHeight="1">
      <c r="D674" s="26"/>
    </row>
    <row r="675" spans="4:4" ht="22.5" customHeight="1">
      <c r="D675" s="26"/>
    </row>
    <row r="676" spans="4:4" ht="22.5" customHeight="1">
      <c r="D676" s="26"/>
    </row>
    <row r="677" spans="4:4" ht="22.5" customHeight="1">
      <c r="D677" s="26"/>
    </row>
    <row r="678" spans="4:4" ht="22.5" customHeight="1">
      <c r="D678" s="26"/>
    </row>
    <row r="679" spans="4:4" ht="22.5" customHeight="1">
      <c r="D679" s="26"/>
    </row>
    <row r="680" spans="4:4" ht="22.5" customHeight="1">
      <c r="D680" s="26"/>
    </row>
    <row r="681" spans="4:4" ht="22.5" customHeight="1">
      <c r="D681" s="26"/>
    </row>
    <row r="682" spans="4:4" ht="22.5" customHeight="1">
      <c r="D682" s="26"/>
    </row>
    <row r="683" spans="4:4" ht="22.5" customHeight="1">
      <c r="D683" s="26"/>
    </row>
    <row r="684" spans="4:4" ht="22.5" customHeight="1">
      <c r="D684" s="26"/>
    </row>
    <row r="685" spans="4:4" ht="22.5" customHeight="1">
      <c r="D685" s="26"/>
    </row>
    <row r="686" spans="4:4" ht="22.5" customHeight="1">
      <c r="D686" s="26"/>
    </row>
    <row r="687" spans="4:4" ht="22.5" customHeight="1">
      <c r="D687" s="26"/>
    </row>
    <row r="688" spans="4:4" ht="22.5" customHeight="1">
      <c r="D688" s="26"/>
    </row>
    <row r="689" spans="4:4" ht="22.5" customHeight="1">
      <c r="D689" s="26"/>
    </row>
    <row r="690" spans="4:4" ht="22.5" customHeight="1">
      <c r="D690" s="26"/>
    </row>
    <row r="691" spans="4:4" ht="22.5" customHeight="1">
      <c r="D691" s="26"/>
    </row>
    <row r="692" spans="4:4" ht="22.5" customHeight="1">
      <c r="D692" s="26"/>
    </row>
    <row r="693" spans="4:4" ht="22.5" customHeight="1">
      <c r="D693" s="26"/>
    </row>
    <row r="694" spans="4:4" ht="22.5" customHeight="1">
      <c r="D694" s="26"/>
    </row>
    <row r="695" spans="4:4" ht="22.5" customHeight="1">
      <c r="D695" s="26"/>
    </row>
    <row r="696" spans="4:4" ht="22.5" customHeight="1">
      <c r="D696" s="26"/>
    </row>
    <row r="697" spans="4:4" ht="22.5" customHeight="1">
      <c r="D697" s="26"/>
    </row>
    <row r="698" spans="4:4" ht="22.5" customHeight="1">
      <c r="D698" s="26"/>
    </row>
    <row r="699" spans="4:4" ht="22.5" customHeight="1">
      <c r="D699" s="26"/>
    </row>
    <row r="700" spans="4:4" ht="22.5" customHeight="1">
      <c r="D700" s="26"/>
    </row>
    <row r="701" spans="4:4" ht="22.5" customHeight="1">
      <c r="D701" s="26"/>
    </row>
    <row r="702" spans="4:4" ht="22.5" customHeight="1">
      <c r="D702" s="26"/>
    </row>
    <row r="703" spans="4:4" ht="22.5" customHeight="1">
      <c r="D703" s="26"/>
    </row>
    <row r="704" spans="4:4" ht="22.5" customHeight="1">
      <c r="D704" s="26"/>
    </row>
    <row r="705" spans="4:4" ht="22.5" customHeight="1">
      <c r="D705" s="26"/>
    </row>
    <row r="706" spans="4:4" ht="22.5" customHeight="1">
      <c r="D706" s="26"/>
    </row>
    <row r="707" spans="4:4" ht="22.5" customHeight="1">
      <c r="D707" s="26"/>
    </row>
    <row r="708" spans="4:4" ht="22.5" customHeight="1">
      <c r="D708" s="26"/>
    </row>
    <row r="709" spans="4:4" ht="22.5" customHeight="1">
      <c r="D709" s="26"/>
    </row>
    <row r="710" spans="4:4" ht="22.5" customHeight="1">
      <c r="D710" s="26"/>
    </row>
    <row r="711" spans="4:4" ht="22.5" customHeight="1">
      <c r="D711" s="26"/>
    </row>
    <row r="712" spans="4:4" ht="22.5" customHeight="1">
      <c r="D712" s="26"/>
    </row>
    <row r="713" spans="4:4" ht="22.5" customHeight="1">
      <c r="D713" s="26"/>
    </row>
    <row r="714" spans="4:4" ht="22.5" customHeight="1">
      <c r="D714" s="26"/>
    </row>
    <row r="715" spans="4:4" ht="22.5" customHeight="1">
      <c r="D715" s="26"/>
    </row>
    <row r="716" spans="4:4" ht="22.5" customHeight="1">
      <c r="D716" s="26"/>
    </row>
    <row r="717" spans="4:4" ht="22.5" customHeight="1">
      <c r="D717" s="26"/>
    </row>
    <row r="718" spans="4:4" ht="22.5" customHeight="1">
      <c r="D718" s="26"/>
    </row>
    <row r="719" spans="4:4" ht="22.5" customHeight="1">
      <c r="D719" s="26"/>
    </row>
    <row r="720" spans="4:4" ht="22.5" customHeight="1">
      <c r="D720" s="26"/>
    </row>
    <row r="721" spans="4:4" ht="22.5" customHeight="1">
      <c r="D721" s="26"/>
    </row>
    <row r="722" spans="4:4" ht="22.5" customHeight="1">
      <c r="D722" s="26"/>
    </row>
    <row r="723" spans="4:4" ht="22.5" customHeight="1">
      <c r="D723" s="26"/>
    </row>
    <row r="724" spans="4:4" ht="22.5" customHeight="1">
      <c r="D724" s="26"/>
    </row>
    <row r="725" spans="4:4" ht="22.5" customHeight="1">
      <c r="D725" s="26"/>
    </row>
    <row r="726" spans="4:4" ht="22.5" customHeight="1">
      <c r="D726" s="26"/>
    </row>
    <row r="727" spans="4:4" ht="22.5" customHeight="1">
      <c r="D727" s="26"/>
    </row>
    <row r="728" spans="4:4" ht="22.5" customHeight="1">
      <c r="D728" s="26"/>
    </row>
    <row r="729" spans="4:4" ht="22.5" customHeight="1">
      <c r="D729" s="26"/>
    </row>
    <row r="730" spans="4:4" ht="22.5" customHeight="1">
      <c r="D730" s="26"/>
    </row>
    <row r="731" spans="4:4" ht="22.5" customHeight="1">
      <c r="D731" s="26"/>
    </row>
    <row r="732" spans="4:4" ht="22.5" customHeight="1">
      <c r="D732" s="26"/>
    </row>
    <row r="733" spans="4:4" ht="22.5" customHeight="1">
      <c r="D733" s="26"/>
    </row>
    <row r="734" spans="4:4" ht="22.5" customHeight="1">
      <c r="D734" s="26"/>
    </row>
    <row r="735" spans="4:4" ht="22.5" customHeight="1">
      <c r="D735" s="26"/>
    </row>
    <row r="736" spans="4:4" ht="22.5" customHeight="1">
      <c r="D736" s="26"/>
    </row>
    <row r="737" spans="4:4" ht="22.5" customHeight="1">
      <c r="D737" s="26"/>
    </row>
    <row r="738" spans="4:4" ht="22.5" customHeight="1">
      <c r="D738" s="26"/>
    </row>
    <row r="739" spans="4:4" ht="22.5" customHeight="1">
      <c r="D739" s="26"/>
    </row>
    <row r="740" spans="4:4" ht="22.5" customHeight="1">
      <c r="D740" s="26"/>
    </row>
    <row r="741" spans="4:4" ht="22.5" customHeight="1">
      <c r="D741" s="26"/>
    </row>
    <row r="742" spans="4:4" ht="22.5" customHeight="1">
      <c r="D742" s="26"/>
    </row>
    <row r="743" spans="4:4" ht="22.5" customHeight="1">
      <c r="D743" s="26"/>
    </row>
    <row r="744" spans="4:4" ht="22.5" customHeight="1">
      <c r="D744" s="26"/>
    </row>
    <row r="745" spans="4:4" ht="22.5" customHeight="1">
      <c r="D745" s="26"/>
    </row>
    <row r="746" spans="4:4" ht="22.5" customHeight="1">
      <c r="D746" s="26"/>
    </row>
    <row r="747" spans="4:4" ht="22.5" customHeight="1">
      <c r="D747" s="26"/>
    </row>
    <row r="748" spans="4:4" ht="22.5" customHeight="1">
      <c r="D748" s="26"/>
    </row>
    <row r="749" spans="4:4" ht="22.5" customHeight="1">
      <c r="D749" s="26"/>
    </row>
    <row r="750" spans="4:4" ht="22.5" customHeight="1">
      <c r="D750" s="26"/>
    </row>
    <row r="751" spans="4:4" ht="22.5" customHeight="1">
      <c r="D751" s="26"/>
    </row>
    <row r="752" spans="4:4" ht="22.5" customHeight="1">
      <c r="D752" s="26"/>
    </row>
    <row r="753" spans="4:4" ht="22.5" customHeight="1">
      <c r="D753" s="26"/>
    </row>
    <row r="754" spans="4:4" ht="22.5" customHeight="1">
      <c r="D754" s="26"/>
    </row>
    <row r="755" spans="4:4" ht="22.5" customHeight="1">
      <c r="D755" s="26"/>
    </row>
    <row r="756" spans="4:4" ht="22.5" customHeight="1">
      <c r="D756" s="26"/>
    </row>
    <row r="757" spans="4:4" ht="22.5" customHeight="1">
      <c r="D757" s="26"/>
    </row>
    <row r="758" spans="4:4" ht="22.5" customHeight="1">
      <c r="D758" s="26"/>
    </row>
    <row r="759" spans="4:4" ht="22.5" customHeight="1">
      <c r="D759" s="26"/>
    </row>
    <row r="760" spans="4:4" ht="22.5" customHeight="1">
      <c r="D760" s="26"/>
    </row>
    <row r="761" spans="4:4" ht="22.5" customHeight="1">
      <c r="D761" s="26"/>
    </row>
    <row r="762" spans="4:4" ht="22.5" customHeight="1">
      <c r="D762" s="26"/>
    </row>
    <row r="763" spans="4:4" ht="22.5" customHeight="1">
      <c r="D763" s="26"/>
    </row>
    <row r="764" spans="4:4" ht="22.5" customHeight="1">
      <c r="D764" s="26"/>
    </row>
    <row r="765" spans="4:4" ht="22.5" customHeight="1">
      <c r="D765" s="26"/>
    </row>
    <row r="766" spans="4:4" ht="22.5" customHeight="1">
      <c r="D766" s="26"/>
    </row>
    <row r="767" spans="4:4" ht="22.5" customHeight="1">
      <c r="D767" s="26"/>
    </row>
    <row r="768" spans="4:4" ht="22.5" customHeight="1">
      <c r="D768" s="26"/>
    </row>
    <row r="769" spans="4:4" ht="22.5" customHeight="1">
      <c r="D769" s="26"/>
    </row>
    <row r="770" spans="4:4" ht="22.5" customHeight="1">
      <c r="D770" s="26"/>
    </row>
    <row r="771" spans="4:4" ht="22.5" customHeight="1">
      <c r="D771" s="26"/>
    </row>
    <row r="772" spans="4:4" ht="22.5" customHeight="1">
      <c r="D772" s="26"/>
    </row>
    <row r="773" spans="4:4" ht="22.5" customHeight="1">
      <c r="D773" s="26"/>
    </row>
    <row r="774" spans="4:4" ht="22.5" customHeight="1">
      <c r="D774" s="26"/>
    </row>
    <row r="775" spans="4:4" ht="22.5" customHeight="1">
      <c r="D775" s="26"/>
    </row>
    <row r="776" spans="4:4" ht="22.5" customHeight="1">
      <c r="D776" s="26"/>
    </row>
    <row r="777" spans="4:4" ht="22.5" customHeight="1">
      <c r="D777" s="26"/>
    </row>
    <row r="778" spans="4:4" ht="22.5" customHeight="1">
      <c r="D778" s="26"/>
    </row>
    <row r="779" spans="4:4" ht="22.5" customHeight="1">
      <c r="D779" s="26"/>
    </row>
    <row r="780" spans="4:4" ht="22.5" customHeight="1">
      <c r="D780" s="26"/>
    </row>
    <row r="781" spans="4:4" ht="22.5" customHeight="1">
      <c r="D781" s="26"/>
    </row>
    <row r="782" spans="4:4" ht="22.5" customHeight="1">
      <c r="D782" s="26"/>
    </row>
    <row r="783" spans="4:4" ht="22.5" customHeight="1">
      <c r="D783" s="26"/>
    </row>
    <row r="784" spans="4:4" ht="22.5" customHeight="1">
      <c r="D784" s="26"/>
    </row>
    <row r="785" spans="4:4" ht="22.5" customHeight="1">
      <c r="D785" s="26"/>
    </row>
    <row r="786" spans="4:4" ht="22.5" customHeight="1">
      <c r="D786" s="26"/>
    </row>
    <row r="787" spans="4:4" ht="22.5" customHeight="1">
      <c r="D787" s="26"/>
    </row>
    <row r="788" spans="4:4" ht="22.5" customHeight="1">
      <c r="D788" s="26"/>
    </row>
    <row r="789" spans="4:4" ht="22.5" customHeight="1">
      <c r="D789" s="26"/>
    </row>
    <row r="790" spans="4:4" ht="22.5" customHeight="1">
      <c r="D790" s="26"/>
    </row>
    <row r="791" spans="4:4" ht="22.5" customHeight="1">
      <c r="D791" s="26"/>
    </row>
    <row r="792" spans="4:4" ht="22.5" customHeight="1">
      <c r="D792" s="26"/>
    </row>
    <row r="793" spans="4:4" ht="22.5" customHeight="1">
      <c r="D793" s="26"/>
    </row>
    <row r="794" spans="4:4" ht="22.5" customHeight="1">
      <c r="D794" s="26"/>
    </row>
    <row r="795" spans="4:4" ht="22.5" customHeight="1">
      <c r="D795" s="26"/>
    </row>
    <row r="796" spans="4:4" ht="22.5" customHeight="1">
      <c r="D796" s="26"/>
    </row>
    <row r="797" spans="4:4" ht="22.5" customHeight="1">
      <c r="D797" s="26"/>
    </row>
    <row r="798" spans="4:4" ht="22.5" customHeight="1">
      <c r="D798" s="26"/>
    </row>
    <row r="799" spans="4:4" ht="22.5" customHeight="1">
      <c r="D799" s="26"/>
    </row>
    <row r="800" spans="4:4" ht="22.5" customHeight="1">
      <c r="D800" s="26"/>
    </row>
    <row r="801" spans="4:4" ht="22.5" customHeight="1">
      <c r="D801" s="26"/>
    </row>
    <row r="802" spans="4:4" ht="22.5" customHeight="1">
      <c r="D802" s="26"/>
    </row>
    <row r="803" spans="4:4" ht="22.5" customHeight="1">
      <c r="D803" s="26"/>
    </row>
    <row r="804" spans="4:4" ht="22.5" customHeight="1">
      <c r="D804" s="26"/>
    </row>
    <row r="805" spans="4:4" ht="22.5" customHeight="1">
      <c r="D805" s="26"/>
    </row>
    <row r="806" spans="4:4" ht="22.5" customHeight="1">
      <c r="D806" s="26"/>
    </row>
    <row r="807" spans="4:4" ht="22.5" customHeight="1">
      <c r="D807" s="26"/>
    </row>
    <row r="808" spans="4:4" ht="22.5" customHeight="1">
      <c r="D808" s="26"/>
    </row>
    <row r="809" spans="4:4" ht="22.5" customHeight="1">
      <c r="D809" s="26"/>
    </row>
    <row r="810" spans="4:4" ht="22.5" customHeight="1">
      <c r="D810" s="26"/>
    </row>
    <row r="811" spans="4:4" ht="22.5" customHeight="1">
      <c r="D811" s="26"/>
    </row>
    <row r="812" spans="4:4" ht="22.5" customHeight="1">
      <c r="D812" s="26"/>
    </row>
    <row r="813" spans="4:4" ht="22.5" customHeight="1">
      <c r="D813" s="26"/>
    </row>
    <row r="814" spans="4:4" ht="22.5" customHeight="1">
      <c r="D814" s="26"/>
    </row>
    <row r="815" spans="4:4" ht="22.5" customHeight="1">
      <c r="D815" s="26"/>
    </row>
    <row r="816" spans="4:4" ht="22.5" customHeight="1">
      <c r="D816" s="26"/>
    </row>
    <row r="817" spans="4:4" ht="22.5" customHeight="1">
      <c r="D817" s="26"/>
    </row>
    <row r="818" spans="4:4" ht="22.5" customHeight="1">
      <c r="D818" s="26"/>
    </row>
    <row r="819" spans="4:4" ht="22.5" customHeight="1">
      <c r="D819" s="26"/>
    </row>
    <row r="820" spans="4:4" ht="22.5" customHeight="1">
      <c r="D820" s="26"/>
    </row>
    <row r="821" spans="4:4" ht="22.5" customHeight="1">
      <c r="D821" s="26"/>
    </row>
    <row r="822" spans="4:4" ht="22.5" customHeight="1">
      <c r="D822" s="26"/>
    </row>
    <row r="823" spans="4:4" ht="22.5" customHeight="1">
      <c r="D823" s="26"/>
    </row>
    <row r="824" spans="4:4" ht="22.5" customHeight="1">
      <c r="D824" s="26"/>
    </row>
    <row r="825" spans="4:4" ht="22.5" customHeight="1">
      <c r="D825" s="26"/>
    </row>
    <row r="826" spans="4:4" ht="22.5" customHeight="1">
      <c r="D826" s="26"/>
    </row>
    <row r="827" spans="4:4" ht="22.5" customHeight="1">
      <c r="D827" s="26"/>
    </row>
    <row r="828" spans="4:4" ht="22.5" customHeight="1">
      <c r="D828" s="26"/>
    </row>
    <row r="829" spans="4:4" ht="22.5" customHeight="1">
      <c r="D829" s="26"/>
    </row>
    <row r="830" spans="4:4" ht="22.5" customHeight="1">
      <c r="D830" s="26"/>
    </row>
    <row r="831" spans="4:4" ht="22.5" customHeight="1">
      <c r="D831" s="26"/>
    </row>
    <row r="832" spans="4:4" ht="22.5" customHeight="1">
      <c r="D832" s="26"/>
    </row>
    <row r="833" spans="4:4" ht="22.5" customHeight="1">
      <c r="D833" s="26"/>
    </row>
    <row r="834" spans="4:4" ht="22.5" customHeight="1">
      <c r="D834" s="26"/>
    </row>
    <row r="835" spans="4:4" ht="22.5" customHeight="1">
      <c r="D835" s="26"/>
    </row>
    <row r="836" spans="4:4" ht="22.5" customHeight="1">
      <c r="D836" s="26"/>
    </row>
    <row r="837" spans="4:4" ht="22.5" customHeight="1">
      <c r="D837" s="26"/>
    </row>
    <row r="838" spans="4:4" ht="22.5" customHeight="1">
      <c r="D838" s="26"/>
    </row>
    <row r="839" spans="4:4" ht="22.5" customHeight="1">
      <c r="D839" s="26"/>
    </row>
    <row r="840" spans="4:4" ht="22.5" customHeight="1">
      <c r="D840" s="26"/>
    </row>
    <row r="841" spans="4:4" ht="22.5" customHeight="1">
      <c r="D841" s="26"/>
    </row>
    <row r="842" spans="4:4" ht="22.5" customHeight="1">
      <c r="D842" s="26"/>
    </row>
    <row r="843" spans="4:4" ht="22.5" customHeight="1">
      <c r="D843" s="26"/>
    </row>
    <row r="844" spans="4:4" ht="22.5" customHeight="1">
      <c r="D844" s="26"/>
    </row>
    <row r="845" spans="4:4" ht="22.5" customHeight="1">
      <c r="D845" s="26"/>
    </row>
    <row r="846" spans="4:4" ht="22.5" customHeight="1">
      <c r="D846" s="26"/>
    </row>
    <row r="847" spans="4:4" ht="22.5" customHeight="1">
      <c r="D847" s="26"/>
    </row>
    <row r="848" spans="4:4" ht="22.5" customHeight="1">
      <c r="D848" s="26"/>
    </row>
    <row r="849" spans="4:4" ht="22.5" customHeight="1">
      <c r="D849" s="26"/>
    </row>
    <row r="850" spans="4:4" ht="22.5" customHeight="1">
      <c r="D850" s="26"/>
    </row>
    <row r="851" spans="4:4" ht="22.5" customHeight="1">
      <c r="D851" s="26"/>
    </row>
    <row r="852" spans="4:4" ht="22.5" customHeight="1">
      <c r="D852" s="26"/>
    </row>
    <row r="853" spans="4:4" ht="22.5" customHeight="1">
      <c r="D853" s="26"/>
    </row>
    <row r="854" spans="4:4" ht="22.5" customHeight="1">
      <c r="D854" s="26"/>
    </row>
    <row r="855" spans="4:4" ht="22.5" customHeight="1">
      <c r="D855" s="26"/>
    </row>
    <row r="856" spans="4:4" ht="22.5" customHeight="1">
      <c r="D856" s="26"/>
    </row>
    <row r="857" spans="4:4" ht="22.5" customHeight="1">
      <c r="D857" s="26"/>
    </row>
    <row r="858" spans="4:4" ht="22.5" customHeight="1">
      <c r="D858" s="26"/>
    </row>
    <row r="859" spans="4:4" ht="22.5" customHeight="1">
      <c r="D859" s="26"/>
    </row>
    <row r="860" spans="4:4" ht="22.5" customHeight="1">
      <c r="D860" s="26"/>
    </row>
    <row r="861" spans="4:4" ht="22.5" customHeight="1">
      <c r="D861" s="26"/>
    </row>
    <row r="862" spans="4:4" ht="22.5" customHeight="1">
      <c r="D862" s="26"/>
    </row>
    <row r="863" spans="4:4" ht="22.5" customHeight="1">
      <c r="D863" s="26"/>
    </row>
    <row r="864" spans="4:4" ht="22.5" customHeight="1">
      <c r="D864" s="26"/>
    </row>
    <row r="865" spans="4:4" ht="22.5" customHeight="1">
      <c r="D865" s="26"/>
    </row>
    <row r="866" spans="4:4" ht="22.5" customHeight="1">
      <c r="D866" s="26"/>
    </row>
    <row r="867" spans="4:4" ht="22.5" customHeight="1">
      <c r="D867" s="26"/>
    </row>
    <row r="868" spans="4:4" ht="22.5" customHeight="1">
      <c r="D868" s="26"/>
    </row>
    <row r="869" spans="4:4" ht="22.5" customHeight="1">
      <c r="D869" s="26"/>
    </row>
    <row r="870" spans="4:4" ht="22.5" customHeight="1">
      <c r="D870" s="26"/>
    </row>
    <row r="871" spans="4:4" ht="22.5" customHeight="1">
      <c r="D871" s="26"/>
    </row>
    <row r="872" spans="4:4" ht="22.5" customHeight="1">
      <c r="D872" s="26"/>
    </row>
    <row r="873" spans="4:4" ht="22.5" customHeight="1">
      <c r="D873" s="26"/>
    </row>
    <row r="874" spans="4:4" ht="22.5" customHeight="1">
      <c r="D874" s="26"/>
    </row>
    <row r="875" spans="4:4" ht="22.5" customHeight="1">
      <c r="D875" s="26"/>
    </row>
    <row r="876" spans="4:4" ht="22.5" customHeight="1">
      <c r="D876" s="26"/>
    </row>
    <row r="877" spans="4:4" ht="22.5" customHeight="1">
      <c r="D877" s="26"/>
    </row>
    <row r="878" spans="4:4" ht="22.5" customHeight="1">
      <c r="D878" s="26"/>
    </row>
    <row r="879" spans="4:4" ht="22.5" customHeight="1">
      <c r="D879" s="26"/>
    </row>
    <row r="880" spans="4:4" ht="22.5" customHeight="1">
      <c r="D880" s="26"/>
    </row>
    <row r="881" spans="4:4" ht="22.5" customHeight="1">
      <c r="D881" s="26"/>
    </row>
    <row r="882" spans="4:4" ht="22.5" customHeight="1">
      <c r="D882" s="26"/>
    </row>
    <row r="883" spans="4:4" ht="22.5" customHeight="1">
      <c r="D883" s="26"/>
    </row>
    <row r="884" spans="4:4" ht="22.5" customHeight="1">
      <c r="D884" s="26"/>
    </row>
    <row r="885" spans="4:4" ht="22.5" customHeight="1">
      <c r="D885" s="26"/>
    </row>
    <row r="886" spans="4:4" ht="22.5" customHeight="1">
      <c r="D886" s="26"/>
    </row>
    <row r="887" spans="4:4" ht="22.5" customHeight="1">
      <c r="D887" s="26"/>
    </row>
    <row r="888" spans="4:4" ht="22.5" customHeight="1">
      <c r="D888" s="26"/>
    </row>
    <row r="889" spans="4:4" ht="22.5" customHeight="1">
      <c r="D889" s="26"/>
    </row>
    <row r="890" spans="4:4" ht="22.5" customHeight="1">
      <c r="D890" s="26"/>
    </row>
    <row r="891" spans="4:4" ht="22.5" customHeight="1">
      <c r="D891" s="26"/>
    </row>
    <row r="892" spans="4:4" ht="22.5" customHeight="1">
      <c r="D892" s="26"/>
    </row>
    <row r="893" spans="4:4" ht="22.5" customHeight="1">
      <c r="D893" s="26"/>
    </row>
    <row r="894" spans="4:4" ht="22.5" customHeight="1">
      <c r="D894" s="26"/>
    </row>
    <row r="895" spans="4:4" ht="22.5" customHeight="1">
      <c r="D895" s="26"/>
    </row>
    <row r="896" spans="4:4" ht="22.5" customHeight="1">
      <c r="D896" s="26"/>
    </row>
    <row r="897" spans="4:4" ht="22.5" customHeight="1">
      <c r="D897" s="26"/>
    </row>
    <row r="898" spans="4:4" ht="22.5" customHeight="1">
      <c r="D898" s="26"/>
    </row>
    <row r="899" spans="4:4" ht="22.5" customHeight="1">
      <c r="D899" s="26"/>
    </row>
    <row r="900" spans="4:4" ht="22.5" customHeight="1">
      <c r="D900" s="26"/>
    </row>
    <row r="901" spans="4:4" ht="22.5" customHeight="1">
      <c r="D901" s="26"/>
    </row>
    <row r="902" spans="4:4" ht="22.5" customHeight="1">
      <c r="D902" s="26"/>
    </row>
    <row r="903" spans="4:4" ht="22.5" customHeight="1">
      <c r="D903" s="26"/>
    </row>
    <row r="904" spans="4:4" ht="22.5" customHeight="1">
      <c r="D904" s="26"/>
    </row>
    <row r="905" spans="4:4" ht="22.5" customHeight="1">
      <c r="D905" s="26"/>
    </row>
    <row r="906" spans="4:4" ht="22.5" customHeight="1">
      <c r="D906" s="26"/>
    </row>
    <row r="907" spans="4:4" ht="22.5" customHeight="1">
      <c r="D907" s="26"/>
    </row>
    <row r="908" spans="4:4" ht="22.5" customHeight="1">
      <c r="D908" s="26"/>
    </row>
    <row r="909" spans="4:4" ht="22.5" customHeight="1">
      <c r="D909" s="26"/>
    </row>
    <row r="910" spans="4:4" ht="22.5" customHeight="1">
      <c r="D910" s="26"/>
    </row>
    <row r="911" spans="4:4" ht="22.5" customHeight="1">
      <c r="D911" s="26"/>
    </row>
    <row r="912" spans="4:4" ht="22.5" customHeight="1">
      <c r="D912" s="26"/>
    </row>
    <row r="913" spans="4:4" ht="22.5" customHeight="1">
      <c r="D913" s="26"/>
    </row>
    <row r="914" spans="4:4" ht="22.5" customHeight="1">
      <c r="D914" s="26"/>
    </row>
    <row r="915" spans="4:4" ht="22.5" customHeight="1">
      <c r="D915" s="26"/>
    </row>
    <row r="916" spans="4:4" ht="22.5" customHeight="1">
      <c r="D916" s="26"/>
    </row>
    <row r="917" spans="4:4" ht="22.5" customHeight="1">
      <c r="D917" s="26"/>
    </row>
    <row r="918" spans="4:4" ht="22.5" customHeight="1">
      <c r="D918" s="26"/>
    </row>
    <row r="919" spans="4:4" ht="22.5" customHeight="1">
      <c r="D919" s="26"/>
    </row>
    <row r="920" spans="4:4" ht="22.5" customHeight="1">
      <c r="D920" s="26"/>
    </row>
    <row r="921" spans="4:4" ht="22.5" customHeight="1">
      <c r="D921" s="26"/>
    </row>
    <row r="922" spans="4:4" ht="22.5" customHeight="1">
      <c r="D922" s="26"/>
    </row>
    <row r="923" spans="4:4" ht="22.5" customHeight="1">
      <c r="D923" s="26"/>
    </row>
    <row r="924" spans="4:4" ht="22.5" customHeight="1">
      <c r="D924" s="26"/>
    </row>
    <row r="925" spans="4:4" ht="22.5" customHeight="1">
      <c r="D925" s="26"/>
    </row>
    <row r="926" spans="4:4" ht="22.5" customHeight="1">
      <c r="D926" s="26"/>
    </row>
    <row r="927" spans="4:4" ht="22.5" customHeight="1">
      <c r="D927" s="26"/>
    </row>
    <row r="928" spans="4:4" ht="22.5" customHeight="1">
      <c r="D928" s="26"/>
    </row>
    <row r="929" spans="4:4" ht="22.5" customHeight="1">
      <c r="D929" s="26"/>
    </row>
    <row r="930" spans="4:4" ht="22.5" customHeight="1">
      <c r="D930" s="26"/>
    </row>
    <row r="931" spans="4:4" ht="22.5" customHeight="1">
      <c r="D931" s="26"/>
    </row>
    <row r="932" spans="4:4" ht="22.5" customHeight="1">
      <c r="D932" s="26"/>
    </row>
    <row r="933" spans="4:4" ht="22.5" customHeight="1">
      <c r="D933" s="26"/>
    </row>
    <row r="934" spans="4:4" ht="22.5" customHeight="1">
      <c r="D934" s="26"/>
    </row>
    <row r="935" spans="4:4" ht="22.5" customHeight="1">
      <c r="D935" s="26"/>
    </row>
    <row r="936" spans="4:4" ht="22.5" customHeight="1">
      <c r="D936" s="26"/>
    </row>
    <row r="937" spans="4:4" ht="22.5" customHeight="1">
      <c r="D937" s="26"/>
    </row>
    <row r="938" spans="4:4" ht="22.5" customHeight="1">
      <c r="D938" s="26"/>
    </row>
    <row r="939" spans="4:4" ht="22.5" customHeight="1">
      <c r="D939" s="26"/>
    </row>
    <row r="940" spans="4:4" ht="22.5" customHeight="1">
      <c r="D940" s="26"/>
    </row>
    <row r="941" spans="4:4" ht="22.5" customHeight="1">
      <c r="D941" s="26"/>
    </row>
    <row r="942" spans="4:4" ht="22.5" customHeight="1">
      <c r="D942" s="26"/>
    </row>
    <row r="943" spans="4:4" ht="22.5" customHeight="1">
      <c r="D943" s="26"/>
    </row>
    <row r="944" spans="4:4" ht="22.5" customHeight="1">
      <c r="D944" s="26"/>
    </row>
    <row r="945" spans="4:4" ht="22.5" customHeight="1">
      <c r="D945" s="26"/>
    </row>
    <row r="946" spans="4:4" ht="22.5" customHeight="1">
      <c r="D946" s="26"/>
    </row>
    <row r="947" spans="4:4" ht="22.5" customHeight="1">
      <c r="D947" s="26"/>
    </row>
    <row r="948" spans="4:4" ht="22.5" customHeight="1">
      <c r="D948" s="26"/>
    </row>
    <row r="949" spans="4:4" ht="22.5" customHeight="1">
      <c r="D949" s="26"/>
    </row>
    <row r="950" spans="4:4" ht="22.5" customHeight="1">
      <c r="D950" s="26"/>
    </row>
    <row r="951" spans="4:4" ht="22.5" customHeight="1">
      <c r="D951" s="26"/>
    </row>
    <row r="952" spans="4:4" ht="22.5" customHeight="1">
      <c r="D952" s="26"/>
    </row>
    <row r="953" spans="4:4" ht="22.5" customHeight="1">
      <c r="D953" s="26"/>
    </row>
    <row r="954" spans="4:4" ht="22.5" customHeight="1">
      <c r="D954" s="26"/>
    </row>
    <row r="955" spans="4:4" ht="22.5" customHeight="1">
      <c r="D955" s="26"/>
    </row>
    <row r="956" spans="4:4" ht="22.5" customHeight="1">
      <c r="D956" s="26"/>
    </row>
    <row r="957" spans="4:4" ht="22.5" customHeight="1">
      <c r="D957" s="26"/>
    </row>
    <row r="958" spans="4:4" ht="22.5" customHeight="1">
      <c r="D958" s="26"/>
    </row>
    <row r="959" spans="4:4" ht="22.5" customHeight="1">
      <c r="D959" s="26"/>
    </row>
    <row r="960" spans="4:4" ht="22.5" customHeight="1">
      <c r="D960" s="26"/>
    </row>
    <row r="961" spans="4:4" ht="22.5" customHeight="1">
      <c r="D961" s="26"/>
    </row>
    <row r="962" spans="4:4" ht="22.5" customHeight="1">
      <c r="D962" s="26"/>
    </row>
    <row r="963" spans="4:4" ht="22.5" customHeight="1">
      <c r="D963" s="26"/>
    </row>
    <row r="964" spans="4:4" ht="22.5" customHeight="1">
      <c r="D964" s="26"/>
    </row>
    <row r="965" spans="4:4" ht="22.5" customHeight="1">
      <c r="D965" s="26"/>
    </row>
    <row r="966" spans="4:4" ht="22.5" customHeight="1">
      <c r="D966" s="26"/>
    </row>
    <row r="967" spans="4:4" ht="22.5" customHeight="1">
      <c r="D967" s="26"/>
    </row>
    <row r="968" spans="4:4" ht="22.5" customHeight="1">
      <c r="D968" s="26"/>
    </row>
    <row r="969" spans="4:4" ht="22.5" customHeight="1">
      <c r="D969" s="26"/>
    </row>
    <row r="970" spans="4:4" ht="22.5" customHeight="1">
      <c r="D970" s="26"/>
    </row>
    <row r="971" spans="4:4" ht="22.5" customHeight="1">
      <c r="D971" s="26"/>
    </row>
    <row r="972" spans="4:4" ht="22.5" customHeight="1">
      <c r="D972" s="26"/>
    </row>
    <row r="973" spans="4:4" ht="22.5" customHeight="1">
      <c r="D973" s="26"/>
    </row>
    <row r="974" spans="4:4" ht="22.5" customHeight="1">
      <c r="D974" s="26"/>
    </row>
    <row r="975" spans="4:4" ht="22.5" customHeight="1">
      <c r="D975" s="26"/>
    </row>
    <row r="976" spans="4:4" ht="22.5" customHeight="1">
      <c r="D976" s="26"/>
    </row>
    <row r="977" spans="4:4" ht="22.5" customHeight="1">
      <c r="D977" s="26"/>
    </row>
    <row r="978" spans="4:4" ht="22.5" customHeight="1">
      <c r="D978" s="26"/>
    </row>
    <row r="979" spans="4:4" ht="22.5" customHeight="1">
      <c r="D979" s="26"/>
    </row>
    <row r="980" spans="4:4" ht="22.5" customHeight="1">
      <c r="D980" s="26"/>
    </row>
    <row r="981" spans="4:4" ht="22.5" customHeight="1">
      <c r="D981" s="26"/>
    </row>
    <row r="982" spans="4:4" ht="22.5" customHeight="1">
      <c r="D982" s="26"/>
    </row>
    <row r="983" spans="4:4" ht="22.5" customHeight="1">
      <c r="D983" s="26"/>
    </row>
    <row r="984" spans="4:4" ht="22.5" customHeight="1">
      <c r="D984" s="26"/>
    </row>
    <row r="985" spans="4:4" ht="22.5" customHeight="1">
      <c r="D985" s="26"/>
    </row>
    <row r="986" spans="4:4" ht="22.5" customHeight="1">
      <c r="D986" s="26"/>
    </row>
    <row r="987" spans="4:4" ht="22.5" customHeight="1">
      <c r="D987" s="26"/>
    </row>
    <row r="988" spans="4:4" ht="22.5" customHeight="1">
      <c r="D988" s="26"/>
    </row>
    <row r="989" spans="4:4" ht="22.5" customHeight="1">
      <c r="D989" s="26"/>
    </row>
    <row r="990" spans="4:4" ht="22.5" customHeight="1">
      <c r="D990" s="26"/>
    </row>
    <row r="991" spans="4:4" ht="22.5" customHeight="1">
      <c r="D991" s="26"/>
    </row>
    <row r="992" spans="4:4" ht="22.5" customHeight="1">
      <c r="D992" s="26"/>
    </row>
    <row r="993" spans="4:4" ht="22.5" customHeight="1">
      <c r="D993" s="26"/>
    </row>
    <row r="994" spans="4:4" ht="22.5" customHeight="1">
      <c r="D994" s="26"/>
    </row>
    <row r="995" spans="4:4" ht="22.5" customHeight="1">
      <c r="D995" s="26"/>
    </row>
    <row r="996" spans="4:4" ht="22.5" customHeight="1">
      <c r="D996" s="26"/>
    </row>
    <row r="997" spans="4:4" ht="22.5" customHeight="1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บันทึกข้อความรายงาน</vt:lpstr>
      <vt:lpstr>รายงานผลการใช้จ่าย 69</vt:lpstr>
      <vt:lpstr>สรุปผล ม.ค.-มี.ค.69</vt:lpstr>
      <vt:lpstr>แผนการใช้จ่าย</vt:lpstr>
      <vt:lpstr>รายงานการใช้จ่าย</vt:lpstr>
      <vt:lpstr>บันทึกข้อความรายงาน!Print_Area</vt:lpstr>
      <vt:lpstr>'รายงานผลการใช้จ่าย 69'!Print_Area</vt:lpstr>
      <vt:lpstr>'สรุปผล ม.ค.-มี.ค.69'!Print_Area</vt:lpstr>
      <vt:lpstr>'รายงานผลการใช้จ่าย 69'!Print_Titles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</cp:lastModifiedBy>
  <cp:lastPrinted>2026-06-17T04:11:30Z</cp:lastPrinted>
  <dcterms:created xsi:type="dcterms:W3CDTF">2024-01-10T07:59:11Z</dcterms:created>
  <dcterms:modified xsi:type="dcterms:W3CDTF">2026-06-26T09:44:24Z</dcterms:modified>
</cp:coreProperties>
</file>